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5" i="1" l="1"/>
  <c r="I125" i="1"/>
  <c r="H125" i="1"/>
  <c r="J45" i="1" l="1"/>
  <c r="I45" i="1"/>
  <c r="G45" i="1"/>
  <c r="J14" i="1"/>
  <c r="J25" i="1" s="1"/>
  <c r="B202" i="1"/>
  <c r="A202" i="1"/>
  <c r="L201" i="1"/>
  <c r="J201" i="1"/>
  <c r="I201" i="1"/>
  <c r="H201" i="1"/>
  <c r="G201" i="1"/>
  <c r="F201" i="1"/>
  <c r="B192" i="1"/>
  <c r="A192" i="1"/>
  <c r="L191" i="1"/>
  <c r="L202" i="1" s="1"/>
  <c r="J191" i="1"/>
  <c r="J202" i="1" s="1"/>
  <c r="I191" i="1"/>
  <c r="H191" i="1"/>
  <c r="H202" i="1" s="1"/>
  <c r="G191" i="1"/>
  <c r="G202" i="1" s="1"/>
  <c r="F191" i="1"/>
  <c r="F202" i="1" s="1"/>
  <c r="B182" i="1"/>
  <c r="A182" i="1"/>
  <c r="L181" i="1"/>
  <c r="J181" i="1"/>
  <c r="I181" i="1"/>
  <c r="H181" i="1"/>
  <c r="G181" i="1"/>
  <c r="F181" i="1"/>
  <c r="B172" i="1"/>
  <c r="A172" i="1"/>
  <c r="L171" i="1"/>
  <c r="L182" i="1" s="1"/>
  <c r="J171" i="1"/>
  <c r="J182" i="1" s="1"/>
  <c r="I171" i="1"/>
  <c r="I182" i="1" s="1"/>
  <c r="H171" i="1"/>
  <c r="H182" i="1" s="1"/>
  <c r="G171" i="1"/>
  <c r="G182" i="1" s="1"/>
  <c r="F171" i="1"/>
  <c r="F182" i="1" s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J163" i="1" s="1"/>
  <c r="I152" i="1"/>
  <c r="I163" i="1" s="1"/>
  <c r="H152" i="1"/>
  <c r="G152" i="1"/>
  <c r="G163" i="1" s="1"/>
  <c r="F152" i="1"/>
  <c r="F163" i="1" s="1"/>
  <c r="B144" i="1"/>
  <c r="A144" i="1"/>
  <c r="L143" i="1"/>
  <c r="J143" i="1"/>
  <c r="I143" i="1"/>
  <c r="H143" i="1"/>
  <c r="G143" i="1"/>
  <c r="F143" i="1"/>
  <c r="B134" i="1"/>
  <c r="A134" i="1"/>
  <c r="L133" i="1"/>
  <c r="J133" i="1"/>
  <c r="J144" i="1" s="1"/>
  <c r="I133" i="1"/>
  <c r="I144" i="1" s="1"/>
  <c r="H133" i="1"/>
  <c r="H144" i="1" s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J93" i="1"/>
  <c r="J104" i="1" s="1"/>
  <c r="I93" i="1"/>
  <c r="I104" i="1" s="1"/>
  <c r="H93" i="1"/>
  <c r="H104" i="1" s="1"/>
  <c r="G93" i="1"/>
  <c r="G104" i="1" s="1"/>
  <c r="F93" i="1"/>
  <c r="F104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I14" i="1"/>
  <c r="H14" i="1"/>
  <c r="G14" i="1"/>
  <c r="F14" i="1"/>
  <c r="F25" i="1" s="1"/>
  <c r="I44" i="1" l="1"/>
  <c r="H163" i="1"/>
  <c r="I202" i="1"/>
  <c r="G25" i="1"/>
  <c r="H25" i="1"/>
  <c r="I25" i="1"/>
  <c r="L104" i="1"/>
  <c r="L144" i="1"/>
  <c r="J203" i="1"/>
  <c r="F203" i="1"/>
  <c r="G203" i="1"/>
  <c r="L203" i="1" l="1"/>
  <c r="I203" i="1"/>
  <c r="H203" i="1"/>
</calcChain>
</file>

<file path=xl/sharedStrings.xml><?xml version="1.0" encoding="utf-8"?>
<sst xmlns="http://schemas.openxmlformats.org/spreadsheetml/2006/main" count="248" uniqueCount="72">
  <si>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</si>
  <si>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</si>
  <si>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</si>
  <si>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</si>
  <si>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</si>
  <si>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</si>
  <si>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</si>
  <si>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</si>
  <si>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</si>
  <si>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</si>
  <si>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</si>
  <si>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</si>
  <si>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</si>
  <si>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</si>
  <si>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</si>
  <si>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</si>
  <si>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</si>
  <si>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</si>
  <si>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</si>
  <si>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</si>
  <si>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</si>
  <si>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</si>
  <si>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</si>
  <si>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</si>
  <si>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</si>
  <si>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</si>
  <si>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</si>
  <si>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Яйцо отварное</t>
  </si>
  <si>
    <t>гор.напиток</t>
  </si>
  <si>
    <t>хлеб</t>
  </si>
  <si>
    <t>Хлеб</t>
  </si>
  <si>
    <t>ГОСТ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</si>
  <si>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</si>
  <si>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</si>
  <si>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</si>
  <si>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</si>
  <si>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</si>
  <si>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</si>
  <si>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</si>
  <si>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</si>
  <si>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</si>
  <si>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</si>
  <si>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</si>
  <si>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Круассан</t>
  </si>
  <si>
    <t>Гуляш</t>
  </si>
  <si>
    <t>Среднее значение за период:</t>
  </si>
  <si>
    <t xml:space="preserve">Макароны отварные </t>
  </si>
  <si>
    <t>Птица тушеная</t>
  </si>
  <si>
    <t>Чай с сахаром</t>
  </si>
  <si>
    <t>Бутерброд с джемом</t>
  </si>
  <si>
    <t>Пюре картофельное</t>
  </si>
  <si>
    <t xml:space="preserve"> Рыба припущенная</t>
  </si>
  <si>
    <t>Какао с молоком</t>
  </si>
  <si>
    <t>Плоды или ягоды свежие</t>
  </si>
  <si>
    <t>Компот из свежезамороженных ягод</t>
  </si>
  <si>
    <t>Салат из белокачанной капусты</t>
  </si>
  <si>
    <t>Каша жидкая</t>
  </si>
  <si>
    <t>Сок фруктовый</t>
  </si>
  <si>
    <t>Бутерброд с сыром</t>
  </si>
  <si>
    <t>Плов из птицы</t>
  </si>
  <si>
    <t>Салат из свеклы</t>
  </si>
  <si>
    <t>Зеленый горошек или кукуруза консервированные</t>
  </si>
  <si>
    <t>Каша рассыпчатая (гречка)</t>
  </si>
  <si>
    <t>Каша рассыпчатая (рис)</t>
  </si>
  <si>
    <t>Гуляш из мяса птицы</t>
  </si>
  <si>
    <t>Оладьи из печени</t>
  </si>
  <si>
    <t>Огурец свежий</t>
  </si>
  <si>
    <t>Капуста тушеная с мясом (курой)</t>
  </si>
  <si>
    <t>Тефтели мясные</t>
  </si>
  <si>
    <t>Кондитерское изделие (пряник, печенье)</t>
  </si>
  <si>
    <t>Мазурова И.И.</t>
  </si>
  <si>
    <t>МБОУ Рябцевская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</si>
</sst>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3"/>
  <sheetViews>
    <sheetView tabSelected="1" view="pageBreakPreview" zoomScale="80" zoomScaleNormal="100" zoomScaleSheetLayoutView="80" workbookViewId="0">
      <pane xSplit="4" ySplit="5" topLeftCell="E126" activePane="bottomRight" state="frozen"/>
      <selection pane="topRight" activeCell="E1" sqref="E1"/>
      <selection pane="bottomLeft" activeCell="A202" sqref="A202"/>
      <selection pane="bottomRight" activeCell="L190" sqref="L190"/>
    </sheetView>
  </sheetViews>
  <sheetFormatPr defaultColWidth="9.109375" defaultRowHeight="14.4" x14ac:dyDescent="0.3"/>
  <cols>
    <col min="1" max="1" width="4.6640625" style="1" customWidth="1"/>
    <col min="2" max="2" width="5.2187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5" customHeight="1" x14ac:dyDescent="0.3">
      <c r="A1" s="2" t="s">
        <v>0</v>
      </c>
      <c r="C1" s="56" t="s">
        <v>71</v>
      </c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2" ht="18" customHeight="1" x14ac:dyDescent="0.3">
      <c r="A2" s="4" t="s">
        <v>4</v>
      </c>
      <c r="C2" s="1"/>
      <c r="G2" s="1" t="s">
        <v>5</v>
      </c>
      <c r="H2" s="57" t="s">
        <v>70</v>
      </c>
      <c r="I2" s="57"/>
      <c r="J2" s="57"/>
      <c r="K2" s="57"/>
    </row>
    <row r="3" spans="1:12" s="1" customFormat="1" ht="17.25" customHeight="1" x14ac:dyDescent="0.25">
      <c r="A3" s="5" t="s">
        <v>6</v>
      </c>
      <c r="D3" s="6"/>
      <c r="E3" s="7" t="s">
        <v>7</v>
      </c>
      <c r="G3" s="1" t="s">
        <v>8</v>
      </c>
      <c r="H3" s="8"/>
      <c r="I3" s="8">
        <v>9</v>
      </c>
      <c r="J3" s="9">
        <v>2024</v>
      </c>
      <c r="K3" s="10"/>
    </row>
    <row r="4" spans="1:12" s="1" customFormat="1" ht="13.2" x14ac:dyDescent="0.25">
      <c r="D4" s="5"/>
      <c r="H4" s="11" t="s">
        <v>9</v>
      </c>
      <c r="I4" s="11" t="s">
        <v>10</v>
      </c>
      <c r="J4" s="11" t="s">
        <v>11</v>
      </c>
    </row>
    <row r="5" spans="1:12" ht="30.6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3">
      <c r="A6" s="16">
        <v>1</v>
      </c>
      <c r="B6" s="17">
        <v>1</v>
      </c>
      <c r="C6" s="18" t="s">
        <v>24</v>
      </c>
      <c r="D6" s="19" t="s">
        <v>25</v>
      </c>
      <c r="E6" s="20" t="s">
        <v>46</v>
      </c>
      <c r="F6" s="21">
        <v>180</v>
      </c>
      <c r="G6" s="21">
        <v>6.6</v>
      </c>
      <c r="H6" s="21">
        <v>5.04</v>
      </c>
      <c r="I6" s="21">
        <v>43.2</v>
      </c>
      <c r="J6" s="21">
        <v>245.16</v>
      </c>
      <c r="K6" s="22">
        <v>205</v>
      </c>
      <c r="L6" s="21">
        <v>7.07</v>
      </c>
    </row>
    <row r="7" spans="1:12" x14ac:dyDescent="0.3">
      <c r="A7" s="23"/>
      <c r="B7" s="24"/>
      <c r="C7" s="25"/>
      <c r="D7" s="26"/>
      <c r="E7" s="27" t="s">
        <v>47</v>
      </c>
      <c r="F7" s="28">
        <v>100</v>
      </c>
      <c r="G7" s="28">
        <v>22.06</v>
      </c>
      <c r="H7" s="28">
        <v>18.23</v>
      </c>
      <c r="I7" s="28">
        <v>5.88</v>
      </c>
      <c r="J7" s="28">
        <v>276.25</v>
      </c>
      <c r="K7" s="29">
        <v>301</v>
      </c>
      <c r="L7" s="28">
        <v>46.13</v>
      </c>
    </row>
    <row r="8" spans="1:12" x14ac:dyDescent="0.3">
      <c r="A8" s="23"/>
      <c r="B8" s="24"/>
      <c r="C8" s="25"/>
      <c r="D8" s="30" t="s">
        <v>28</v>
      </c>
      <c r="E8" s="27" t="s">
        <v>48</v>
      </c>
      <c r="F8" s="28">
        <v>200</v>
      </c>
      <c r="G8" s="28">
        <v>7.0000000000000007E-2</v>
      </c>
      <c r="H8" s="28">
        <v>0.02</v>
      </c>
      <c r="I8" s="28">
        <v>15</v>
      </c>
      <c r="J8" s="28">
        <v>60.46</v>
      </c>
      <c r="K8" s="29">
        <v>1009</v>
      </c>
      <c r="L8" s="28">
        <v>3.75</v>
      </c>
    </row>
    <row r="9" spans="1:12" x14ac:dyDescent="0.3">
      <c r="A9" s="23"/>
      <c r="B9" s="24"/>
      <c r="C9" s="25"/>
      <c r="D9" s="30" t="s">
        <v>29</v>
      </c>
      <c r="E9" s="27" t="s">
        <v>30</v>
      </c>
      <c r="F9" s="28">
        <v>30</v>
      </c>
      <c r="G9" s="28">
        <v>3.16</v>
      </c>
      <c r="H9" s="28">
        <v>0.4</v>
      </c>
      <c r="I9" s="28">
        <v>19.32</v>
      </c>
      <c r="J9" s="28">
        <v>106.4</v>
      </c>
      <c r="K9" s="29" t="s">
        <v>31</v>
      </c>
      <c r="L9" s="28">
        <v>1.95</v>
      </c>
    </row>
    <row r="10" spans="1:12" x14ac:dyDescent="0.3">
      <c r="A10" s="23"/>
      <c r="B10" s="24"/>
      <c r="C10" s="25"/>
      <c r="D10" s="30"/>
      <c r="E10" s="27" t="s">
        <v>49</v>
      </c>
      <c r="F10" s="28">
        <v>38</v>
      </c>
      <c r="G10" s="28">
        <v>2.3199999999999998</v>
      </c>
      <c r="H10" s="28">
        <v>0.24</v>
      </c>
      <c r="I10" s="28">
        <v>20.8</v>
      </c>
      <c r="J10" s="28">
        <v>92</v>
      </c>
      <c r="K10" s="29">
        <v>2</v>
      </c>
      <c r="L10" s="28">
        <v>7.14</v>
      </c>
    </row>
    <row r="11" spans="1:12" x14ac:dyDescent="0.3">
      <c r="A11" s="23"/>
      <c r="B11" s="24"/>
      <c r="C11" s="25"/>
      <c r="D11" s="30" t="s">
        <v>32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 t="s">
        <v>61</v>
      </c>
      <c r="F12" s="28">
        <v>60</v>
      </c>
      <c r="G12" s="28">
        <v>3</v>
      </c>
      <c r="H12" s="28">
        <v>0.12</v>
      </c>
      <c r="I12" s="28">
        <v>4.9800000000000004</v>
      </c>
      <c r="J12" s="28">
        <v>33</v>
      </c>
      <c r="K12" s="29">
        <v>38</v>
      </c>
      <c r="L12" s="28">
        <v>11.81</v>
      </c>
    </row>
    <row r="13" spans="1:12" x14ac:dyDescent="0.3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3">
      <c r="A14" s="31"/>
      <c r="B14" s="32"/>
      <c r="C14" s="33"/>
      <c r="D14" s="34" t="s">
        <v>33</v>
      </c>
      <c r="E14" s="35"/>
      <c r="F14" s="36">
        <f>SUM(F6:F13)</f>
        <v>608</v>
      </c>
      <c r="G14" s="36">
        <f>SUM(G6:G13)</f>
        <v>37.209999999999994</v>
      </c>
      <c r="H14" s="36">
        <f>SUM(H6:H13)</f>
        <v>24.049999999999997</v>
      </c>
      <c r="I14" s="36">
        <f>SUM(I6:I13)</f>
        <v>109.18</v>
      </c>
      <c r="J14" s="36">
        <f>SUM(J6:J13)</f>
        <v>813.27</v>
      </c>
      <c r="K14" s="37"/>
      <c r="L14" s="36">
        <f>SUM(L6:L13)</f>
        <v>77.850000000000009</v>
      </c>
    </row>
    <row r="15" spans="1:12" x14ac:dyDescent="0.3">
      <c r="A15" s="38">
        <f>A6</f>
        <v>1</v>
      </c>
      <c r="B15" s="39">
        <f>B6</f>
        <v>1</v>
      </c>
      <c r="C15" s="40" t="s">
        <v>34</v>
      </c>
      <c r="D15" s="30" t="s">
        <v>35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36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38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39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40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30" t="s">
        <v>41</v>
      </c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33</v>
      </c>
      <c r="E24" s="35"/>
      <c r="F24" s="36">
        <f>SUM(F15:F23)</f>
        <v>0</v>
      </c>
      <c r="G24" s="36">
        <f>SUM(G15:G23)</f>
        <v>0</v>
      </c>
      <c r="H24" s="36">
        <f>SUM(H15:H23)</f>
        <v>0</v>
      </c>
      <c r="I24" s="36">
        <f>SUM(I15:I23)</f>
        <v>0</v>
      </c>
      <c r="J24" s="36">
        <f>SUM(J15:J23)</f>
        <v>0</v>
      </c>
      <c r="K24" s="37"/>
      <c r="L24" s="36">
        <f>SUM(L15:L23)</f>
        <v>0</v>
      </c>
    </row>
    <row r="25" spans="1:12" ht="15.75" customHeight="1" x14ac:dyDescent="0.3">
      <c r="A25" s="41">
        <f>A6</f>
        <v>1</v>
      </c>
      <c r="B25" s="42">
        <f>B6</f>
        <v>1</v>
      </c>
      <c r="C25" s="54" t="s">
        <v>42</v>
      </c>
      <c r="D25" s="54"/>
      <c r="E25" s="43"/>
      <c r="F25" s="44">
        <f>F14+F24</f>
        <v>608</v>
      </c>
      <c r="G25" s="44">
        <f>G14+G24</f>
        <v>37.209999999999994</v>
      </c>
      <c r="H25" s="44">
        <f>H14+H24</f>
        <v>24.049999999999997</v>
      </c>
      <c r="I25" s="44">
        <f>I14+I24</f>
        <v>109.18</v>
      </c>
      <c r="J25" s="44">
        <f>J14+J24</f>
        <v>813.27</v>
      </c>
      <c r="K25" s="44"/>
      <c r="L25" s="44">
        <f>L14+L24</f>
        <v>77.850000000000009</v>
      </c>
    </row>
    <row r="26" spans="1:12" x14ac:dyDescent="0.3">
      <c r="A26" s="45">
        <v>1</v>
      </c>
      <c r="B26" s="24">
        <v>2</v>
      </c>
      <c r="C26" s="18" t="s">
        <v>24</v>
      </c>
      <c r="D26" s="19" t="s">
        <v>25</v>
      </c>
      <c r="E26" s="20" t="s">
        <v>50</v>
      </c>
      <c r="F26" s="21">
        <v>150</v>
      </c>
      <c r="G26" s="21">
        <v>3.06</v>
      </c>
      <c r="H26" s="21">
        <v>4.8</v>
      </c>
      <c r="I26" s="21">
        <v>20.45</v>
      </c>
      <c r="J26" s="21">
        <v>137.25</v>
      </c>
      <c r="K26" s="22">
        <v>694</v>
      </c>
      <c r="L26" s="21">
        <v>12.8</v>
      </c>
    </row>
    <row r="27" spans="1:12" x14ac:dyDescent="0.3">
      <c r="A27" s="45"/>
      <c r="B27" s="24"/>
      <c r="C27" s="25"/>
      <c r="D27" s="26"/>
      <c r="E27" s="27" t="s">
        <v>51</v>
      </c>
      <c r="F27" s="28">
        <v>100</v>
      </c>
      <c r="G27" s="28">
        <v>16.899999999999999</v>
      </c>
      <c r="H27" s="28">
        <v>0.65</v>
      </c>
      <c r="I27" s="28">
        <v>0.31</v>
      </c>
      <c r="J27" s="28">
        <v>75</v>
      </c>
      <c r="K27" s="29">
        <v>245</v>
      </c>
      <c r="L27" s="28">
        <v>34.119999999999997</v>
      </c>
    </row>
    <row r="28" spans="1:12" x14ac:dyDescent="0.3">
      <c r="A28" s="45"/>
      <c r="B28" s="24"/>
      <c r="C28" s="25"/>
      <c r="D28" s="30" t="s">
        <v>28</v>
      </c>
      <c r="E28" s="27" t="s">
        <v>52</v>
      </c>
      <c r="F28" s="28">
        <v>200</v>
      </c>
      <c r="G28" s="28">
        <v>3.52</v>
      </c>
      <c r="H28" s="28">
        <v>3.72</v>
      </c>
      <c r="I28" s="28">
        <v>25.49</v>
      </c>
      <c r="J28" s="28">
        <v>145.19999999999999</v>
      </c>
      <c r="K28" s="29">
        <v>382</v>
      </c>
      <c r="L28" s="28">
        <v>10.7</v>
      </c>
    </row>
    <row r="29" spans="1:12" x14ac:dyDescent="0.3">
      <c r="A29" s="45"/>
      <c r="B29" s="24"/>
      <c r="C29" s="25"/>
      <c r="D29" s="30" t="s">
        <v>29</v>
      </c>
      <c r="E29" s="27" t="s">
        <v>30</v>
      </c>
      <c r="F29" s="28">
        <v>60</v>
      </c>
      <c r="G29" s="28">
        <v>3.16</v>
      </c>
      <c r="H29" s="28">
        <v>0.4</v>
      </c>
      <c r="I29" s="28">
        <v>19.32</v>
      </c>
      <c r="J29" s="28">
        <v>106.4</v>
      </c>
      <c r="K29" s="29" t="s">
        <v>31</v>
      </c>
      <c r="L29" s="28">
        <v>5.9</v>
      </c>
    </row>
    <row r="30" spans="1:12" x14ac:dyDescent="0.3">
      <c r="A30" s="45"/>
      <c r="B30" s="24"/>
      <c r="C30" s="25"/>
      <c r="D30" s="30" t="s">
        <v>32</v>
      </c>
      <c r="E30" s="27" t="s">
        <v>53</v>
      </c>
      <c r="F30" s="28">
        <v>120</v>
      </c>
      <c r="G30" s="28">
        <v>0.6</v>
      </c>
      <c r="H30" s="28">
        <v>0.6</v>
      </c>
      <c r="I30" s="28">
        <v>14.64</v>
      </c>
      <c r="J30" s="28">
        <v>66.34</v>
      </c>
      <c r="K30" s="29">
        <v>338</v>
      </c>
      <c r="L30" s="28">
        <v>19.2</v>
      </c>
    </row>
    <row r="31" spans="1:12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45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46"/>
      <c r="B33" s="32"/>
      <c r="C33" s="33"/>
      <c r="D33" s="34" t="s">
        <v>33</v>
      </c>
      <c r="E33" s="35"/>
      <c r="F33" s="36">
        <f>SUM(F26:F32)</f>
        <v>630</v>
      </c>
      <c r="G33" s="36">
        <f>SUM(G26:G32)</f>
        <v>27.24</v>
      </c>
      <c r="H33" s="36">
        <f>SUM(H26:H32)</f>
        <v>10.17</v>
      </c>
      <c r="I33" s="36">
        <f>SUM(I26:I32)</f>
        <v>80.209999999999994</v>
      </c>
      <c r="J33" s="36">
        <f>SUM(J26:J32)</f>
        <v>530.19000000000005</v>
      </c>
      <c r="K33" s="37"/>
      <c r="L33" s="36">
        <f>SUM(L26:L32)</f>
        <v>82.72</v>
      </c>
    </row>
    <row r="34" spans="1:12" x14ac:dyDescent="0.3">
      <c r="A34" s="39">
        <f>A26</f>
        <v>1</v>
      </c>
      <c r="B34" s="39">
        <f>B26</f>
        <v>2</v>
      </c>
      <c r="C34" s="40" t="s">
        <v>34</v>
      </c>
      <c r="D34" s="30" t="s">
        <v>35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5"/>
      <c r="B35" s="24"/>
      <c r="C35" s="25"/>
      <c r="D35" s="30" t="s">
        <v>36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3">
      <c r="A36" s="45"/>
      <c r="B36" s="24"/>
      <c r="C36" s="25"/>
      <c r="D36" s="30" t="s">
        <v>37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38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39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30" t="s">
        <v>40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30" t="s">
        <v>41</v>
      </c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5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 x14ac:dyDescent="0.3">
      <c r="A43" s="46"/>
      <c r="B43" s="32"/>
      <c r="C43" s="33"/>
      <c r="D43" s="34" t="s">
        <v>33</v>
      </c>
      <c r="E43" s="35"/>
      <c r="F43" s="36">
        <f>SUM(F34:F42)</f>
        <v>0</v>
      </c>
      <c r="G43" s="36">
        <f>SUM(G34:G42)</f>
        <v>0</v>
      </c>
      <c r="H43" s="36">
        <f>SUM(H34:H42)</f>
        <v>0</v>
      </c>
      <c r="I43" s="36">
        <f>SUM(I34:I42)</f>
        <v>0</v>
      </c>
      <c r="J43" s="36">
        <f>SUM(J34:J42)</f>
        <v>0</v>
      </c>
      <c r="K43" s="37"/>
      <c r="L43" s="36">
        <f>SUM(L34:L42)</f>
        <v>0</v>
      </c>
    </row>
    <row r="44" spans="1:12" ht="15.75" customHeight="1" x14ac:dyDescent="0.3">
      <c r="A44" s="47">
        <f>A26</f>
        <v>1</v>
      </c>
      <c r="B44" s="47">
        <f>B26</f>
        <v>2</v>
      </c>
      <c r="C44" s="54" t="s">
        <v>42</v>
      </c>
      <c r="D44" s="54"/>
      <c r="E44" s="43"/>
      <c r="F44" s="44">
        <f>F33+F43</f>
        <v>630</v>
      </c>
      <c r="G44" s="44">
        <f>G33+G43</f>
        <v>27.24</v>
      </c>
      <c r="H44" s="44">
        <f>H33+H43</f>
        <v>10.17</v>
      </c>
      <c r="I44" s="44">
        <f>I33+I43</f>
        <v>80.209999999999994</v>
      </c>
      <c r="J44" s="44">
        <f>J33+J43</f>
        <v>530.19000000000005</v>
      </c>
      <c r="K44" s="44"/>
      <c r="L44" s="44">
        <f>L33+L43</f>
        <v>82.72</v>
      </c>
    </row>
    <row r="45" spans="1:12" x14ac:dyDescent="0.3">
      <c r="A45" s="16">
        <v>1</v>
      </c>
      <c r="B45" s="17">
        <v>3</v>
      </c>
      <c r="C45" s="18" t="s">
        <v>24</v>
      </c>
      <c r="D45" s="19" t="s">
        <v>25</v>
      </c>
      <c r="E45" s="20" t="s">
        <v>62</v>
      </c>
      <c r="F45" s="21">
        <v>150</v>
      </c>
      <c r="G45" s="51">
        <f>5.75*1.5</f>
        <v>8.625</v>
      </c>
      <c r="H45" s="21">
        <v>6.09</v>
      </c>
      <c r="I45" s="21">
        <f>25.76*1.5</f>
        <v>38.64</v>
      </c>
      <c r="J45" s="21">
        <f>162.5*1.5</f>
        <v>243.75</v>
      </c>
      <c r="K45" s="22">
        <v>302</v>
      </c>
      <c r="L45" s="21">
        <v>7.2</v>
      </c>
    </row>
    <row r="46" spans="1:12" x14ac:dyDescent="0.3">
      <c r="A46" s="23"/>
      <c r="B46" s="24"/>
      <c r="C46" s="25"/>
      <c r="D46" s="26"/>
      <c r="E46" s="27" t="s">
        <v>44</v>
      </c>
      <c r="F46" s="28">
        <v>100</v>
      </c>
      <c r="G46" s="28">
        <v>15.02</v>
      </c>
      <c r="H46" s="28">
        <v>13.25</v>
      </c>
      <c r="I46" s="28">
        <v>4.2</v>
      </c>
      <c r="J46" s="28">
        <v>200.47</v>
      </c>
      <c r="K46" s="29">
        <v>246</v>
      </c>
      <c r="L46" s="28">
        <v>42.28</v>
      </c>
    </row>
    <row r="47" spans="1:12" x14ac:dyDescent="0.3">
      <c r="A47" s="23"/>
      <c r="B47" s="24"/>
      <c r="C47" s="25"/>
      <c r="D47" s="30" t="s">
        <v>28</v>
      </c>
      <c r="E47" s="27" t="s">
        <v>54</v>
      </c>
      <c r="F47" s="28">
        <v>200</v>
      </c>
      <c r="G47" s="28">
        <v>0.1</v>
      </c>
      <c r="H47" s="28">
        <v>0.04</v>
      </c>
      <c r="I47" s="28">
        <v>8.7100000000000009</v>
      </c>
      <c r="J47" s="28">
        <v>34.72</v>
      </c>
      <c r="K47" s="29">
        <v>123</v>
      </c>
      <c r="L47" s="28">
        <v>10.95</v>
      </c>
    </row>
    <row r="48" spans="1:12" x14ac:dyDescent="0.3">
      <c r="A48" s="23"/>
      <c r="B48" s="24"/>
      <c r="C48" s="25"/>
      <c r="D48" s="30" t="s">
        <v>29</v>
      </c>
      <c r="E48" s="27" t="s">
        <v>30</v>
      </c>
      <c r="F48" s="28">
        <v>60</v>
      </c>
      <c r="G48" s="28">
        <v>3.16</v>
      </c>
      <c r="H48" s="28">
        <v>0.4</v>
      </c>
      <c r="I48" s="28">
        <v>19.32</v>
      </c>
      <c r="J48" s="28">
        <v>106.4</v>
      </c>
      <c r="K48" s="29" t="s">
        <v>31</v>
      </c>
      <c r="L48" s="28">
        <v>5.9</v>
      </c>
    </row>
    <row r="49" spans="1:12" x14ac:dyDescent="0.3">
      <c r="A49" s="23"/>
      <c r="B49" s="24"/>
      <c r="C49" s="25"/>
      <c r="D49" s="30"/>
      <c r="E49" s="27" t="s">
        <v>55</v>
      </c>
      <c r="F49" s="28">
        <v>60</v>
      </c>
      <c r="G49" s="28">
        <v>0.85</v>
      </c>
      <c r="H49" s="28">
        <v>3.05</v>
      </c>
      <c r="I49" s="28">
        <v>5.41</v>
      </c>
      <c r="J49" s="28">
        <v>52.44</v>
      </c>
      <c r="K49" s="29">
        <v>45</v>
      </c>
      <c r="L49" s="28">
        <v>3.78</v>
      </c>
    </row>
    <row r="50" spans="1:12" x14ac:dyDescent="0.3">
      <c r="A50" s="23"/>
      <c r="B50" s="24"/>
      <c r="C50" s="25"/>
      <c r="D50" s="30"/>
      <c r="E50" s="27"/>
      <c r="F50" s="28"/>
      <c r="G50" s="28"/>
      <c r="H50" s="28"/>
      <c r="I50" s="28"/>
      <c r="J50" s="28"/>
      <c r="K50" s="29"/>
      <c r="L50" s="28"/>
    </row>
    <row r="51" spans="1:12" x14ac:dyDescent="0.3">
      <c r="A51" s="23"/>
      <c r="B51" s="24"/>
      <c r="C51" s="25"/>
      <c r="D51" s="30" t="s">
        <v>32</v>
      </c>
      <c r="E51" s="27"/>
      <c r="F51" s="28"/>
      <c r="G51" s="28"/>
      <c r="H51" s="28"/>
      <c r="I51" s="28"/>
      <c r="J51" s="28"/>
      <c r="K51" s="29"/>
      <c r="L51" s="28"/>
    </row>
    <row r="52" spans="1:12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31"/>
      <c r="B54" s="32"/>
      <c r="C54" s="33"/>
      <c r="D54" s="34" t="s">
        <v>33</v>
      </c>
      <c r="E54" s="35"/>
      <c r="F54" s="36">
        <f>SUM(F45:F53)</f>
        <v>570</v>
      </c>
      <c r="G54" s="36">
        <f>SUM(G45:G53)</f>
        <v>27.755000000000003</v>
      </c>
      <c r="H54" s="36">
        <f>SUM(H45:H53)</f>
        <v>22.83</v>
      </c>
      <c r="I54" s="36">
        <f>SUM(I45:I53)</f>
        <v>76.28</v>
      </c>
      <c r="J54" s="36">
        <f>SUM(J45:J53)</f>
        <v>637.78</v>
      </c>
      <c r="K54" s="37"/>
      <c r="L54" s="36">
        <f>SUM(L45:L53)</f>
        <v>70.110000000000014</v>
      </c>
    </row>
    <row r="55" spans="1:12" x14ac:dyDescent="0.3">
      <c r="A55" s="38">
        <f>A45</f>
        <v>1</v>
      </c>
      <c r="B55" s="39">
        <f>B45</f>
        <v>3</v>
      </c>
      <c r="C55" s="40" t="s">
        <v>34</v>
      </c>
      <c r="D55" s="30" t="s">
        <v>35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30" t="s">
        <v>36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37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30" t="s">
        <v>38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30" t="s">
        <v>39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30" t="s">
        <v>40</v>
      </c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23"/>
      <c r="B61" s="24"/>
      <c r="C61" s="25"/>
      <c r="D61" s="30" t="s">
        <v>41</v>
      </c>
      <c r="E61" s="27"/>
      <c r="F61" s="28"/>
      <c r="G61" s="28"/>
      <c r="H61" s="28"/>
      <c r="I61" s="28"/>
      <c r="J61" s="28"/>
      <c r="K61" s="29"/>
      <c r="L61" s="28"/>
    </row>
    <row r="62" spans="1:12" x14ac:dyDescent="0.3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x14ac:dyDescent="0.3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x14ac:dyDescent="0.3">
      <c r="A64" s="31"/>
      <c r="B64" s="32"/>
      <c r="C64" s="33"/>
      <c r="D64" s="34" t="s">
        <v>33</v>
      </c>
      <c r="E64" s="35"/>
      <c r="F64" s="36">
        <f>SUM(F55:F63)</f>
        <v>0</v>
      </c>
      <c r="G64" s="36">
        <f>SUM(G55:G63)</f>
        <v>0</v>
      </c>
      <c r="H64" s="36">
        <f>SUM(H55:H63)</f>
        <v>0</v>
      </c>
      <c r="I64" s="36">
        <f>SUM(I55:I63)</f>
        <v>0</v>
      </c>
      <c r="J64" s="36">
        <f>SUM(J55:J63)</f>
        <v>0</v>
      </c>
      <c r="K64" s="37"/>
      <c r="L64" s="36">
        <f>SUM(L55:L63)</f>
        <v>0</v>
      </c>
    </row>
    <row r="65" spans="1:12" ht="15.75" customHeight="1" x14ac:dyDescent="0.3">
      <c r="A65" s="41">
        <f>A45</f>
        <v>1</v>
      </c>
      <c r="B65" s="42">
        <f>B45</f>
        <v>3</v>
      </c>
      <c r="C65" s="54" t="s">
        <v>42</v>
      </c>
      <c r="D65" s="54"/>
      <c r="E65" s="43"/>
      <c r="F65" s="44">
        <f>F54+F64</f>
        <v>570</v>
      </c>
      <c r="G65" s="44">
        <f>G54+G64</f>
        <v>27.755000000000003</v>
      </c>
      <c r="H65" s="44">
        <f>H54+H64</f>
        <v>22.83</v>
      </c>
      <c r="I65" s="44">
        <f>I54+I64</f>
        <v>76.28</v>
      </c>
      <c r="J65" s="44">
        <f>J54+J64</f>
        <v>637.78</v>
      </c>
      <c r="K65" s="44"/>
      <c r="L65" s="44">
        <f>L54+L64</f>
        <v>70.110000000000014</v>
      </c>
    </row>
    <row r="66" spans="1:12" x14ac:dyDescent="0.3">
      <c r="A66" s="16">
        <v>1</v>
      </c>
      <c r="B66" s="17">
        <v>4</v>
      </c>
      <c r="C66" s="18" t="s">
        <v>24</v>
      </c>
      <c r="D66" s="19" t="s">
        <v>25</v>
      </c>
      <c r="E66" s="20" t="s">
        <v>56</v>
      </c>
      <c r="F66" s="21">
        <v>250</v>
      </c>
      <c r="G66" s="21">
        <v>10</v>
      </c>
      <c r="H66" s="21">
        <v>7.13</v>
      </c>
      <c r="I66" s="21">
        <v>42.5</v>
      </c>
      <c r="J66" s="21">
        <v>262.38</v>
      </c>
      <c r="K66" s="22">
        <v>185</v>
      </c>
      <c r="L66" s="21">
        <v>11.81</v>
      </c>
    </row>
    <row r="67" spans="1:12" x14ac:dyDescent="0.3">
      <c r="A67" s="23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30" t="s">
        <v>28</v>
      </c>
      <c r="E68" s="27" t="s">
        <v>57</v>
      </c>
      <c r="F68" s="28">
        <v>200</v>
      </c>
      <c r="G68" s="28">
        <v>1.8</v>
      </c>
      <c r="H68" s="28">
        <v>0.2</v>
      </c>
      <c r="I68" s="28">
        <v>3.4</v>
      </c>
      <c r="J68" s="28">
        <v>86</v>
      </c>
      <c r="K68" s="29">
        <v>407</v>
      </c>
      <c r="L68" s="28">
        <v>24.15</v>
      </c>
    </row>
    <row r="69" spans="1:12" x14ac:dyDescent="0.3">
      <c r="A69" s="23"/>
      <c r="B69" s="24"/>
      <c r="C69" s="25"/>
      <c r="D69" s="30" t="s">
        <v>29</v>
      </c>
      <c r="E69" s="27" t="s">
        <v>30</v>
      </c>
      <c r="F69" s="28">
        <v>30</v>
      </c>
      <c r="G69" s="28">
        <v>3.16</v>
      </c>
      <c r="H69" s="28">
        <v>0.4</v>
      </c>
      <c r="I69" s="28">
        <v>19.32</v>
      </c>
      <c r="J69" s="28">
        <v>106.4</v>
      </c>
      <c r="K69" s="29" t="s">
        <v>31</v>
      </c>
      <c r="L69" s="28">
        <v>1.95</v>
      </c>
    </row>
    <row r="70" spans="1:12" x14ac:dyDescent="0.3">
      <c r="A70" s="23"/>
      <c r="B70" s="24"/>
      <c r="C70" s="25"/>
      <c r="D70" s="30"/>
      <c r="E70" s="27" t="s">
        <v>58</v>
      </c>
      <c r="F70" s="28">
        <v>45</v>
      </c>
      <c r="G70" s="28">
        <v>4.7300000000000004</v>
      </c>
      <c r="H70" s="28">
        <v>6.88</v>
      </c>
      <c r="I70" s="28">
        <v>14.56</v>
      </c>
      <c r="J70" s="28">
        <v>139</v>
      </c>
      <c r="K70" s="29">
        <v>3</v>
      </c>
      <c r="L70" s="28">
        <v>23.72</v>
      </c>
    </row>
    <row r="71" spans="1:12" x14ac:dyDescent="0.3">
      <c r="A71" s="23"/>
      <c r="B71" s="24"/>
      <c r="C71" s="25"/>
      <c r="D71" s="30" t="s">
        <v>32</v>
      </c>
      <c r="E71" s="27" t="s">
        <v>53</v>
      </c>
      <c r="F71" s="28">
        <v>120</v>
      </c>
      <c r="G71" s="28">
        <v>0.6</v>
      </c>
      <c r="H71" s="28">
        <v>0.6</v>
      </c>
      <c r="I71" s="28">
        <v>14.64</v>
      </c>
      <c r="J71" s="28">
        <v>66.34</v>
      </c>
      <c r="K71" s="29">
        <v>338</v>
      </c>
      <c r="L71" s="28">
        <v>19.2</v>
      </c>
    </row>
    <row r="72" spans="1:12" x14ac:dyDescent="0.3">
      <c r="A72" s="23"/>
      <c r="B72" s="24"/>
      <c r="C72" s="25"/>
      <c r="D72" s="26"/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31"/>
      <c r="B74" s="32"/>
      <c r="C74" s="33"/>
      <c r="D74" s="34" t="s">
        <v>33</v>
      </c>
      <c r="E74" s="35"/>
      <c r="F74" s="36">
        <f>SUM(F66:F73)</f>
        <v>645</v>
      </c>
      <c r="G74" s="36">
        <f>SUM(G66:G73)</f>
        <v>20.290000000000003</v>
      </c>
      <c r="H74" s="36">
        <f>SUM(H66:H73)</f>
        <v>15.209999999999999</v>
      </c>
      <c r="I74" s="36">
        <f>SUM(I66:I73)</f>
        <v>94.42</v>
      </c>
      <c r="J74" s="36">
        <f>SUM(J66:J73)</f>
        <v>660.12</v>
      </c>
      <c r="K74" s="37"/>
      <c r="L74" s="36">
        <f>SUM(L66:L73)</f>
        <v>80.83</v>
      </c>
    </row>
    <row r="75" spans="1:12" x14ac:dyDescent="0.3">
      <c r="A75" s="38">
        <f>A66</f>
        <v>1</v>
      </c>
      <c r="B75" s="39">
        <f>B66</f>
        <v>4</v>
      </c>
      <c r="C75" s="40" t="s">
        <v>34</v>
      </c>
      <c r="D75" s="30" t="s">
        <v>35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36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30" t="s">
        <v>37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30" t="s">
        <v>38</v>
      </c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30" t="s">
        <v>39</v>
      </c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23"/>
      <c r="B80" s="24"/>
      <c r="C80" s="25"/>
      <c r="D80" s="30" t="s">
        <v>40</v>
      </c>
      <c r="E80" s="27"/>
      <c r="F80" s="28"/>
      <c r="G80" s="28"/>
      <c r="H80" s="28"/>
      <c r="I80" s="28"/>
      <c r="J80" s="28"/>
      <c r="K80" s="29"/>
      <c r="L80" s="28"/>
    </row>
    <row r="81" spans="1:12" x14ac:dyDescent="0.3">
      <c r="A81" s="23"/>
      <c r="B81" s="24"/>
      <c r="C81" s="25"/>
      <c r="D81" s="30" t="s">
        <v>41</v>
      </c>
      <c r="E81" s="27"/>
      <c r="F81" s="28"/>
      <c r="G81" s="28"/>
      <c r="H81" s="28"/>
      <c r="I81" s="28"/>
      <c r="J81" s="28"/>
      <c r="K81" s="29"/>
      <c r="L81" s="28"/>
    </row>
    <row r="82" spans="1:12" x14ac:dyDescent="0.3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">
      <c r="A84" s="31"/>
      <c r="B84" s="32"/>
      <c r="C84" s="33"/>
      <c r="D84" s="34" t="s">
        <v>33</v>
      </c>
      <c r="E84" s="35"/>
      <c r="F84" s="36">
        <f>SUM(F75:F83)</f>
        <v>0</v>
      </c>
      <c r="G84" s="36">
        <f>SUM(G75:G83)</f>
        <v>0</v>
      </c>
      <c r="H84" s="36">
        <f>SUM(H75:H83)</f>
        <v>0</v>
      </c>
      <c r="I84" s="36">
        <f>SUM(I75:I83)</f>
        <v>0</v>
      </c>
      <c r="J84" s="36">
        <f>SUM(J75:J83)</f>
        <v>0</v>
      </c>
      <c r="K84" s="37"/>
      <c r="L84" s="36">
        <f>SUM(L75:L83)</f>
        <v>0</v>
      </c>
    </row>
    <row r="85" spans="1:12" ht="15.75" customHeight="1" x14ac:dyDescent="0.3">
      <c r="A85" s="41">
        <f>A66</f>
        <v>1</v>
      </c>
      <c r="B85" s="42">
        <f>B66</f>
        <v>4</v>
      </c>
      <c r="C85" s="54" t="s">
        <v>42</v>
      </c>
      <c r="D85" s="54"/>
      <c r="E85" s="43"/>
      <c r="F85" s="44">
        <f>F74+F84</f>
        <v>645</v>
      </c>
      <c r="G85" s="44">
        <f>G74+G84</f>
        <v>20.290000000000003</v>
      </c>
      <c r="H85" s="44">
        <f>H74+H84</f>
        <v>15.209999999999999</v>
      </c>
      <c r="I85" s="44">
        <f>I74+I84</f>
        <v>94.42</v>
      </c>
      <c r="J85" s="44">
        <f>J74+J84</f>
        <v>660.12</v>
      </c>
      <c r="K85" s="44"/>
      <c r="L85" s="44">
        <f>L74+L84</f>
        <v>80.83</v>
      </c>
    </row>
    <row r="86" spans="1:12" x14ac:dyDescent="0.3">
      <c r="A86" s="16">
        <v>1</v>
      </c>
      <c r="B86" s="17">
        <v>5</v>
      </c>
      <c r="C86" s="18" t="s">
        <v>24</v>
      </c>
      <c r="D86" s="19" t="s">
        <v>25</v>
      </c>
      <c r="E86" s="20" t="s">
        <v>59</v>
      </c>
      <c r="F86" s="21">
        <v>210</v>
      </c>
      <c r="G86" s="21">
        <v>20.3</v>
      </c>
      <c r="H86" s="21">
        <v>17</v>
      </c>
      <c r="I86" s="21">
        <v>35.69</v>
      </c>
      <c r="J86" s="21">
        <v>377</v>
      </c>
      <c r="K86" s="22">
        <v>304</v>
      </c>
      <c r="L86" s="21">
        <v>34.94</v>
      </c>
    </row>
    <row r="87" spans="1:12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23"/>
      <c r="B88" s="24"/>
      <c r="C88" s="25"/>
      <c r="D88" s="30" t="s">
        <v>28</v>
      </c>
      <c r="E88" s="27" t="s">
        <v>54</v>
      </c>
      <c r="F88" s="28">
        <v>200</v>
      </c>
      <c r="G88" s="28">
        <v>0.1</v>
      </c>
      <c r="H88" s="28">
        <v>0.04</v>
      </c>
      <c r="I88" s="28">
        <v>8.7100000000000009</v>
      </c>
      <c r="J88" s="28">
        <v>34.72</v>
      </c>
      <c r="K88" s="29">
        <v>123</v>
      </c>
      <c r="L88" s="28">
        <v>10.95</v>
      </c>
    </row>
    <row r="89" spans="1:12" x14ac:dyDescent="0.3">
      <c r="A89" s="23"/>
      <c r="B89" s="24"/>
      <c r="C89" s="25"/>
      <c r="D89" s="30" t="s">
        <v>29</v>
      </c>
      <c r="E89" s="27" t="s">
        <v>30</v>
      </c>
      <c r="F89" s="28">
        <v>30</v>
      </c>
      <c r="G89" s="28">
        <v>3.16</v>
      </c>
      <c r="H89" s="28">
        <v>0.4</v>
      </c>
      <c r="I89" s="28">
        <v>19.32</v>
      </c>
      <c r="J89" s="28">
        <v>106.4</v>
      </c>
      <c r="K89" s="29" t="s">
        <v>31</v>
      </c>
      <c r="L89" s="28">
        <v>5.9</v>
      </c>
    </row>
    <row r="90" spans="1:12" x14ac:dyDescent="0.3">
      <c r="A90" s="23"/>
      <c r="B90" s="24"/>
      <c r="C90" s="25"/>
      <c r="D90" s="30" t="s">
        <v>32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">
      <c r="A91" s="23"/>
      <c r="B91" s="24"/>
      <c r="C91" s="25"/>
      <c r="D91" s="26"/>
      <c r="E91" s="27" t="s">
        <v>60</v>
      </c>
      <c r="F91" s="28">
        <v>60</v>
      </c>
      <c r="G91" s="28">
        <v>0.86</v>
      </c>
      <c r="H91" s="28">
        <v>3.65</v>
      </c>
      <c r="I91" s="28">
        <v>5.0199999999999996</v>
      </c>
      <c r="J91" s="28">
        <v>56.34</v>
      </c>
      <c r="K91" s="29">
        <v>33</v>
      </c>
      <c r="L91" s="28">
        <v>4.8</v>
      </c>
    </row>
    <row r="92" spans="1:12" x14ac:dyDescent="0.3">
      <c r="A92" s="23"/>
      <c r="B92" s="24"/>
      <c r="C92" s="25"/>
      <c r="D92" s="26"/>
      <c r="E92" s="27" t="s">
        <v>27</v>
      </c>
      <c r="F92" s="28">
        <v>40</v>
      </c>
      <c r="G92" s="28">
        <v>5.0999999999999996</v>
      </c>
      <c r="H92" s="28">
        <v>4.5999999999999996</v>
      </c>
      <c r="I92" s="28">
        <v>0.3</v>
      </c>
      <c r="J92" s="28">
        <v>63</v>
      </c>
      <c r="K92" s="29">
        <v>209</v>
      </c>
      <c r="L92" s="28">
        <v>8.8000000000000007</v>
      </c>
    </row>
    <row r="93" spans="1:12" x14ac:dyDescent="0.3">
      <c r="A93" s="31"/>
      <c r="B93" s="32"/>
      <c r="C93" s="33"/>
      <c r="D93" s="34" t="s">
        <v>33</v>
      </c>
      <c r="E93" s="35"/>
      <c r="F93" s="36">
        <f>SUM(F86:F92)</f>
        <v>540</v>
      </c>
      <c r="G93" s="36">
        <f>SUM(G86:G92)</f>
        <v>29.520000000000003</v>
      </c>
      <c r="H93" s="36">
        <f>SUM(H86:H92)</f>
        <v>25.689999999999998</v>
      </c>
      <c r="I93" s="36">
        <f>SUM(I86:I92)</f>
        <v>69.039999999999992</v>
      </c>
      <c r="J93" s="36">
        <f>SUM(J86:J92)</f>
        <v>637.46</v>
      </c>
      <c r="K93" s="37"/>
      <c r="L93" s="36">
        <f>SUM(L86:L92)</f>
        <v>65.39</v>
      </c>
    </row>
    <row r="94" spans="1:12" x14ac:dyDescent="0.3">
      <c r="A94" s="38">
        <f>A86</f>
        <v>1</v>
      </c>
      <c r="B94" s="39">
        <f>B86</f>
        <v>5</v>
      </c>
      <c r="C94" s="40" t="s">
        <v>34</v>
      </c>
      <c r="D94" s="30" t="s">
        <v>35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3">
      <c r="A95" s="23"/>
      <c r="B95" s="24"/>
      <c r="C95" s="25"/>
      <c r="D95" s="30" t="s">
        <v>36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0" t="s">
        <v>37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30" t="s">
        <v>38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30" t="s">
        <v>39</v>
      </c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23"/>
      <c r="B99" s="24"/>
      <c r="C99" s="25"/>
      <c r="D99" s="30" t="s">
        <v>40</v>
      </c>
      <c r="E99" s="27"/>
      <c r="F99" s="28"/>
      <c r="G99" s="28"/>
      <c r="H99" s="28"/>
      <c r="I99" s="28"/>
      <c r="J99" s="28"/>
      <c r="K99" s="29"/>
      <c r="L99" s="28"/>
    </row>
    <row r="100" spans="1:12" x14ac:dyDescent="0.3">
      <c r="A100" s="23"/>
      <c r="B100" s="24"/>
      <c r="C100" s="25"/>
      <c r="D100" s="30" t="s">
        <v>41</v>
      </c>
      <c r="E100" s="27"/>
      <c r="F100" s="28"/>
      <c r="G100" s="28"/>
      <c r="H100" s="28"/>
      <c r="I100" s="28"/>
      <c r="J100" s="28"/>
      <c r="K100" s="29"/>
      <c r="L100" s="28"/>
    </row>
    <row r="101" spans="1:12" x14ac:dyDescent="0.3">
      <c r="A101" s="23"/>
      <c r="B101" s="24"/>
      <c r="C101" s="25"/>
      <c r="D101" s="26"/>
      <c r="E101" s="27"/>
      <c r="F101" s="28"/>
      <c r="G101" s="28"/>
      <c r="H101" s="28"/>
      <c r="I101" s="28"/>
      <c r="J101" s="28"/>
      <c r="K101" s="29"/>
      <c r="L101" s="28"/>
    </row>
    <row r="102" spans="1:12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">
      <c r="A103" s="31"/>
      <c r="B103" s="32"/>
      <c r="C103" s="33"/>
      <c r="D103" s="34" t="s">
        <v>33</v>
      </c>
      <c r="E103" s="35"/>
      <c r="F103" s="36">
        <f>SUM(F94:F102)</f>
        <v>0</v>
      </c>
      <c r="G103" s="36">
        <f>SUM(G94:G102)</f>
        <v>0</v>
      </c>
      <c r="H103" s="36">
        <f>SUM(H94:H102)</f>
        <v>0</v>
      </c>
      <c r="I103" s="36">
        <f>SUM(I94:I102)</f>
        <v>0</v>
      </c>
      <c r="J103" s="36">
        <f>SUM(J94:J102)</f>
        <v>0</v>
      </c>
      <c r="K103" s="37"/>
      <c r="L103" s="36">
        <f>SUM(L94:L102)</f>
        <v>0</v>
      </c>
    </row>
    <row r="104" spans="1:12" ht="15.75" customHeight="1" x14ac:dyDescent="0.3">
      <c r="A104" s="41">
        <f>A86</f>
        <v>1</v>
      </c>
      <c r="B104" s="42">
        <f>B86</f>
        <v>5</v>
      </c>
      <c r="C104" s="54" t="s">
        <v>42</v>
      </c>
      <c r="D104" s="54"/>
      <c r="E104" s="43"/>
      <c r="F104" s="44">
        <f>F93+F103</f>
        <v>540</v>
      </c>
      <c r="G104" s="44">
        <f>G93+G103</f>
        <v>29.520000000000003</v>
      </c>
      <c r="H104" s="44">
        <f>H93+H103</f>
        <v>25.689999999999998</v>
      </c>
      <c r="I104" s="44">
        <f>I93+I103</f>
        <v>69.039999999999992</v>
      </c>
      <c r="J104" s="44">
        <f>J93+J103</f>
        <v>637.46</v>
      </c>
      <c r="K104" s="44"/>
      <c r="L104" s="44">
        <f>L93+L103</f>
        <v>65.39</v>
      </c>
    </row>
    <row r="105" spans="1:12" x14ac:dyDescent="0.3">
      <c r="A105" s="16">
        <v>2</v>
      </c>
      <c r="B105" s="17">
        <v>1</v>
      </c>
      <c r="C105" s="18" t="s">
        <v>24</v>
      </c>
      <c r="D105" s="19" t="s">
        <v>25</v>
      </c>
      <c r="E105" s="20" t="s">
        <v>26</v>
      </c>
      <c r="F105" s="21">
        <v>200</v>
      </c>
      <c r="G105" s="21">
        <v>9.6999999999999993</v>
      </c>
      <c r="H105" s="21">
        <v>9</v>
      </c>
      <c r="I105" s="21">
        <v>36.450000000000003</v>
      </c>
      <c r="J105" s="21">
        <v>266.60000000000002</v>
      </c>
      <c r="K105" s="22">
        <v>206</v>
      </c>
      <c r="L105" s="21">
        <v>19.07</v>
      </c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23"/>
      <c r="B107" s="24"/>
      <c r="C107" s="25"/>
      <c r="D107" s="30" t="s">
        <v>28</v>
      </c>
      <c r="E107" s="27" t="s">
        <v>48</v>
      </c>
      <c r="F107" s="28">
        <v>200</v>
      </c>
      <c r="G107" s="28">
        <v>7.0000000000000007E-2</v>
      </c>
      <c r="H107" s="28">
        <v>0.02</v>
      </c>
      <c r="I107" s="28">
        <v>15</v>
      </c>
      <c r="J107" s="28">
        <v>60.46</v>
      </c>
      <c r="K107" s="29">
        <v>1009</v>
      </c>
      <c r="L107" s="28">
        <v>3.75</v>
      </c>
    </row>
    <row r="108" spans="1:12" x14ac:dyDescent="0.3">
      <c r="A108" s="23"/>
      <c r="B108" s="24"/>
      <c r="C108" s="25"/>
      <c r="D108" s="30" t="s">
        <v>29</v>
      </c>
      <c r="E108" s="27" t="s">
        <v>30</v>
      </c>
      <c r="F108" s="28">
        <v>60</v>
      </c>
      <c r="G108" s="28">
        <v>3.16</v>
      </c>
      <c r="H108" s="28">
        <v>0.4</v>
      </c>
      <c r="I108" s="28">
        <v>19.32</v>
      </c>
      <c r="J108" s="28">
        <v>106.4</v>
      </c>
      <c r="K108" s="29" t="s">
        <v>31</v>
      </c>
      <c r="L108" s="28">
        <v>5.9</v>
      </c>
    </row>
    <row r="109" spans="1:12" x14ac:dyDescent="0.3">
      <c r="A109" s="23"/>
      <c r="B109" s="24"/>
      <c r="C109" s="25"/>
      <c r="D109" s="30"/>
      <c r="E109" s="27" t="s">
        <v>43</v>
      </c>
      <c r="F109" s="28">
        <v>50</v>
      </c>
      <c r="G109" s="52">
        <v>8</v>
      </c>
      <c r="H109" s="28">
        <v>21.5</v>
      </c>
      <c r="I109" s="28">
        <v>55</v>
      </c>
      <c r="J109" s="28">
        <v>225</v>
      </c>
      <c r="K109" s="29"/>
      <c r="L109" s="28">
        <v>21.22</v>
      </c>
    </row>
    <row r="110" spans="1:12" x14ac:dyDescent="0.3">
      <c r="A110" s="23"/>
      <c r="B110" s="24"/>
      <c r="C110" s="25"/>
      <c r="D110" s="30" t="s">
        <v>32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3">
      <c r="A111" s="23"/>
      <c r="B111" s="24"/>
      <c r="C111" s="25"/>
      <c r="D111" s="26"/>
      <c r="E111" s="27" t="s">
        <v>61</v>
      </c>
      <c r="F111" s="28">
        <v>60</v>
      </c>
      <c r="G111" s="28">
        <v>3</v>
      </c>
      <c r="H111" s="28">
        <v>0.12</v>
      </c>
      <c r="I111" s="28">
        <v>4.9800000000000004</v>
      </c>
      <c r="J111" s="28">
        <v>33</v>
      </c>
      <c r="K111" s="29">
        <v>38</v>
      </c>
      <c r="L111" s="28">
        <v>11.81</v>
      </c>
    </row>
    <row r="112" spans="1:12" x14ac:dyDescent="0.3">
      <c r="A112" s="23"/>
      <c r="B112" s="24"/>
      <c r="C112" s="25"/>
      <c r="D112" s="26"/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31"/>
      <c r="B113" s="32"/>
      <c r="C113" s="33"/>
      <c r="D113" s="34" t="s">
        <v>33</v>
      </c>
      <c r="E113" s="35"/>
      <c r="F113" s="36">
        <f>SUM(F105:F112)</f>
        <v>570</v>
      </c>
      <c r="G113" s="36">
        <f>SUM(G105:G112)</f>
        <v>23.93</v>
      </c>
      <c r="H113" s="36">
        <f>SUM(H105:H112)</f>
        <v>31.040000000000003</v>
      </c>
      <c r="I113" s="36">
        <f>SUM(I105:I112)</f>
        <v>130.75</v>
      </c>
      <c r="J113" s="36">
        <f>SUM(J105:J112)</f>
        <v>691.46</v>
      </c>
      <c r="K113" s="37"/>
      <c r="L113" s="36">
        <f>SUM(L105:L112)</f>
        <v>61.75</v>
      </c>
    </row>
    <row r="114" spans="1:12" x14ac:dyDescent="0.3">
      <c r="A114" s="38">
        <f>A105</f>
        <v>2</v>
      </c>
      <c r="B114" s="39">
        <f>B105</f>
        <v>1</v>
      </c>
      <c r="C114" s="40" t="s">
        <v>34</v>
      </c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30" t="s">
        <v>37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30" t="s">
        <v>38</v>
      </c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23"/>
      <c r="B118" s="24"/>
      <c r="C118" s="25"/>
      <c r="D118" s="30" t="s">
        <v>39</v>
      </c>
      <c r="E118" s="27"/>
      <c r="F118" s="28"/>
      <c r="G118" s="28"/>
      <c r="H118" s="28"/>
      <c r="I118" s="28"/>
      <c r="J118" s="28"/>
      <c r="K118" s="29"/>
      <c r="L118" s="28"/>
    </row>
    <row r="119" spans="1:12" x14ac:dyDescent="0.3">
      <c r="A119" s="23"/>
      <c r="B119" s="24"/>
      <c r="C119" s="25"/>
      <c r="D119" s="30" t="s">
        <v>40</v>
      </c>
      <c r="E119" s="27"/>
      <c r="F119" s="28"/>
      <c r="G119" s="28"/>
      <c r="H119" s="28"/>
      <c r="I119" s="28"/>
      <c r="J119" s="28"/>
      <c r="K119" s="29"/>
      <c r="L119" s="28"/>
    </row>
    <row r="120" spans="1:12" x14ac:dyDescent="0.3">
      <c r="A120" s="23"/>
      <c r="B120" s="24"/>
      <c r="C120" s="25"/>
      <c r="D120" s="30" t="s">
        <v>41</v>
      </c>
      <c r="E120" s="27"/>
      <c r="F120" s="28"/>
      <c r="G120" s="28"/>
      <c r="H120" s="28"/>
      <c r="I120" s="28"/>
      <c r="J120" s="28"/>
      <c r="K120" s="29"/>
      <c r="L120" s="28"/>
    </row>
    <row r="121" spans="1:12" x14ac:dyDescent="0.3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3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31"/>
      <c r="B123" s="32"/>
      <c r="C123" s="33"/>
      <c r="D123" s="34" t="s">
        <v>33</v>
      </c>
      <c r="E123" s="35"/>
      <c r="F123" s="36">
        <f>SUM(F114:F122)</f>
        <v>0</v>
      </c>
      <c r="G123" s="36">
        <f>SUM(G114:G122)</f>
        <v>0</v>
      </c>
      <c r="H123" s="36">
        <f>SUM(H114:H122)</f>
        <v>0</v>
      </c>
      <c r="I123" s="36">
        <f>SUM(I114:I122)</f>
        <v>0</v>
      </c>
      <c r="J123" s="36">
        <f>SUM(J114:J122)</f>
        <v>0</v>
      </c>
      <c r="K123" s="37"/>
      <c r="L123" s="36">
        <f>SUM(L114:L122)</f>
        <v>0</v>
      </c>
    </row>
    <row r="124" spans="1:12" ht="15.75" customHeight="1" x14ac:dyDescent="0.3">
      <c r="A124" s="41">
        <f>A105</f>
        <v>2</v>
      </c>
      <c r="B124" s="42">
        <f>B105</f>
        <v>1</v>
      </c>
      <c r="C124" s="54" t="s">
        <v>42</v>
      </c>
      <c r="D124" s="54"/>
      <c r="E124" s="43"/>
      <c r="F124" s="44">
        <f>F113+F123</f>
        <v>570</v>
      </c>
      <c r="G124" s="44">
        <f>G113+G123</f>
        <v>23.93</v>
      </c>
      <c r="H124" s="44">
        <f>H113+H123</f>
        <v>31.040000000000003</v>
      </c>
      <c r="I124" s="44">
        <f>I113+I123</f>
        <v>130.75</v>
      </c>
      <c r="J124" s="44">
        <f>J113+J123</f>
        <v>691.46</v>
      </c>
      <c r="K124" s="44"/>
      <c r="L124" s="44">
        <f>L113+L123</f>
        <v>61.75</v>
      </c>
    </row>
    <row r="125" spans="1:12" x14ac:dyDescent="0.3">
      <c r="A125" s="45">
        <v>2</v>
      </c>
      <c r="B125" s="24">
        <v>2</v>
      </c>
      <c r="C125" s="18" t="s">
        <v>24</v>
      </c>
      <c r="D125" s="19" t="s">
        <v>25</v>
      </c>
      <c r="E125" s="20" t="s">
        <v>63</v>
      </c>
      <c r="F125" s="21">
        <v>150</v>
      </c>
      <c r="G125" s="21">
        <v>4.5999999999999996</v>
      </c>
      <c r="H125" s="21">
        <f>2.88*1.5</f>
        <v>4.32</v>
      </c>
      <c r="I125" s="21">
        <f>25.02*1.5</f>
        <v>37.53</v>
      </c>
      <c r="J125" s="21">
        <f>135.7*1.5</f>
        <v>203.54999999999998</v>
      </c>
      <c r="K125" s="22">
        <v>302</v>
      </c>
      <c r="L125" s="21">
        <v>9.9700000000000006</v>
      </c>
    </row>
    <row r="126" spans="1:12" x14ac:dyDescent="0.3">
      <c r="A126" s="45"/>
      <c r="B126" s="24"/>
      <c r="C126" s="25"/>
      <c r="D126" s="26"/>
      <c r="E126" s="27" t="s">
        <v>64</v>
      </c>
      <c r="F126" s="28">
        <v>100</v>
      </c>
      <c r="G126" s="28">
        <v>13.48</v>
      </c>
      <c r="H126" s="28">
        <v>3.71</v>
      </c>
      <c r="I126" s="28">
        <v>2.69</v>
      </c>
      <c r="J126" s="28">
        <v>98.81</v>
      </c>
      <c r="K126" s="29">
        <v>311</v>
      </c>
      <c r="L126" s="28">
        <v>32.299999999999997</v>
      </c>
    </row>
    <row r="127" spans="1:12" x14ac:dyDescent="0.3">
      <c r="A127" s="45"/>
      <c r="B127" s="24"/>
      <c r="C127" s="25"/>
      <c r="D127" s="30" t="s">
        <v>28</v>
      </c>
      <c r="E127" s="27" t="s">
        <v>54</v>
      </c>
      <c r="F127" s="28">
        <v>200</v>
      </c>
      <c r="G127" s="28">
        <v>0.1</v>
      </c>
      <c r="H127" s="28">
        <v>0.04</v>
      </c>
      <c r="I127" s="28">
        <v>8.7100000000000009</v>
      </c>
      <c r="J127" s="28">
        <v>34.72</v>
      </c>
      <c r="K127" s="29">
        <v>123</v>
      </c>
      <c r="L127" s="28">
        <v>10.95</v>
      </c>
    </row>
    <row r="128" spans="1:12" x14ac:dyDescent="0.3">
      <c r="A128" s="45"/>
      <c r="B128" s="24"/>
      <c r="C128" s="25"/>
      <c r="D128" s="30" t="s">
        <v>29</v>
      </c>
      <c r="E128" s="27" t="s">
        <v>30</v>
      </c>
      <c r="F128" s="28">
        <v>60</v>
      </c>
      <c r="G128" s="28">
        <v>3.16</v>
      </c>
      <c r="H128" s="28">
        <v>0.4</v>
      </c>
      <c r="I128" s="28">
        <v>19.32</v>
      </c>
      <c r="J128" s="28">
        <v>106.4</v>
      </c>
      <c r="K128" s="29" t="s">
        <v>31</v>
      </c>
      <c r="L128" s="28">
        <v>5.9</v>
      </c>
    </row>
    <row r="129" spans="1:12" x14ac:dyDescent="0.3">
      <c r="A129" s="45"/>
      <c r="B129" s="24"/>
      <c r="C129" s="25"/>
      <c r="D129" s="30"/>
      <c r="E129" s="27"/>
      <c r="F129" s="28"/>
      <c r="G129" s="28"/>
      <c r="H129" s="28"/>
      <c r="I129" s="28"/>
      <c r="J129" s="28"/>
      <c r="K129" s="29"/>
      <c r="L129" s="28"/>
    </row>
    <row r="130" spans="1:12" x14ac:dyDescent="0.3">
      <c r="A130" s="45"/>
      <c r="B130" s="24"/>
      <c r="C130" s="25"/>
      <c r="D130" s="30" t="s">
        <v>32</v>
      </c>
      <c r="E130" s="27" t="s">
        <v>53</v>
      </c>
      <c r="F130" s="28">
        <v>120</v>
      </c>
      <c r="G130" s="28">
        <v>0.6</v>
      </c>
      <c r="H130" s="28">
        <v>0.6</v>
      </c>
      <c r="I130" s="28">
        <v>14.64</v>
      </c>
      <c r="J130" s="28">
        <v>66.34</v>
      </c>
      <c r="K130" s="29">
        <v>338</v>
      </c>
      <c r="L130" s="28">
        <v>19.2</v>
      </c>
    </row>
    <row r="131" spans="1:12" x14ac:dyDescent="0.3">
      <c r="A131" s="45"/>
      <c r="B131" s="24"/>
      <c r="C131" s="25"/>
      <c r="D131" s="26"/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26"/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6"/>
      <c r="B133" s="32"/>
      <c r="C133" s="33"/>
      <c r="D133" s="34" t="s">
        <v>33</v>
      </c>
      <c r="E133" s="35"/>
      <c r="F133" s="36">
        <f>SUM(F125:F132)</f>
        <v>630</v>
      </c>
      <c r="G133" s="36">
        <f>SUM(G125:G132)</f>
        <v>21.94</v>
      </c>
      <c r="H133" s="36">
        <f>SUM(H125:H132)</f>
        <v>9.07</v>
      </c>
      <c r="I133" s="36">
        <f>SUM(I125:I132)</f>
        <v>82.89</v>
      </c>
      <c r="J133" s="36">
        <f>SUM(J125:J132)</f>
        <v>509.82000000000005</v>
      </c>
      <c r="K133" s="37"/>
      <c r="L133" s="36">
        <f>SUM(L125:L132)</f>
        <v>78.319999999999993</v>
      </c>
    </row>
    <row r="134" spans="1:12" x14ac:dyDescent="0.3">
      <c r="A134" s="39">
        <f>A125</f>
        <v>2</v>
      </c>
      <c r="B134" s="39">
        <f>B125</f>
        <v>2</v>
      </c>
      <c r="C134" s="40" t="s">
        <v>34</v>
      </c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30" t="s">
        <v>36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30" t="s">
        <v>37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5"/>
      <c r="B137" s="24"/>
      <c r="C137" s="25"/>
      <c r="D137" s="30" t="s">
        <v>38</v>
      </c>
      <c r="E137" s="27"/>
      <c r="F137" s="28"/>
      <c r="G137" s="28"/>
      <c r="H137" s="28"/>
      <c r="I137" s="28"/>
      <c r="J137" s="28"/>
      <c r="K137" s="29"/>
      <c r="L137" s="28"/>
    </row>
    <row r="138" spans="1:12" x14ac:dyDescent="0.3">
      <c r="A138" s="45"/>
      <c r="B138" s="24"/>
      <c r="C138" s="25"/>
      <c r="D138" s="30" t="s">
        <v>39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3">
      <c r="A139" s="45"/>
      <c r="B139" s="24"/>
      <c r="C139" s="25"/>
      <c r="D139" s="30" t="s">
        <v>40</v>
      </c>
      <c r="E139" s="27"/>
      <c r="F139" s="28"/>
      <c r="G139" s="28"/>
      <c r="H139" s="28"/>
      <c r="I139" s="28"/>
      <c r="J139" s="28"/>
      <c r="K139" s="29"/>
      <c r="L139" s="28"/>
    </row>
    <row r="140" spans="1:12" x14ac:dyDescent="0.3">
      <c r="A140" s="45"/>
      <c r="B140" s="24"/>
      <c r="C140" s="25"/>
      <c r="D140" s="30" t="s">
        <v>41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3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x14ac:dyDescent="0.3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46"/>
      <c r="B143" s="32"/>
      <c r="C143" s="33"/>
      <c r="D143" s="34" t="s">
        <v>33</v>
      </c>
      <c r="E143" s="35"/>
      <c r="F143" s="36">
        <f>SUM(F134:F142)</f>
        <v>0</v>
      </c>
      <c r="G143" s="36">
        <f>SUM(G134:G142)</f>
        <v>0</v>
      </c>
      <c r="H143" s="36">
        <f>SUM(H134:H142)</f>
        <v>0</v>
      </c>
      <c r="I143" s="36">
        <f>SUM(I134:I142)</f>
        <v>0</v>
      </c>
      <c r="J143" s="36">
        <f>SUM(J134:J142)</f>
        <v>0</v>
      </c>
      <c r="K143" s="37"/>
      <c r="L143" s="36">
        <f>SUM(L134:L142)</f>
        <v>0</v>
      </c>
    </row>
    <row r="144" spans="1:12" ht="15.75" customHeight="1" x14ac:dyDescent="0.3">
      <c r="A144" s="47">
        <f>A125</f>
        <v>2</v>
      </c>
      <c r="B144" s="47">
        <f>B125</f>
        <v>2</v>
      </c>
      <c r="C144" s="54" t="s">
        <v>42</v>
      </c>
      <c r="D144" s="54"/>
      <c r="E144" s="43"/>
      <c r="F144" s="44">
        <f>F133+F143</f>
        <v>630</v>
      </c>
      <c r="G144" s="44">
        <f>G133+G143</f>
        <v>21.94</v>
      </c>
      <c r="H144" s="44">
        <f>H133+H143</f>
        <v>9.07</v>
      </c>
      <c r="I144" s="44">
        <f>I133+I143</f>
        <v>82.89</v>
      </c>
      <c r="J144" s="44">
        <f>J133+J143</f>
        <v>509.82000000000005</v>
      </c>
      <c r="K144" s="44"/>
      <c r="L144" s="44">
        <f>L133+L143</f>
        <v>78.319999999999993</v>
      </c>
    </row>
    <row r="145" spans="1:12" x14ac:dyDescent="0.3">
      <c r="A145" s="16">
        <v>2</v>
      </c>
      <c r="B145" s="17">
        <v>3</v>
      </c>
      <c r="C145" s="18" t="s">
        <v>24</v>
      </c>
      <c r="D145" s="19" t="s">
        <v>25</v>
      </c>
      <c r="E145" s="20" t="s">
        <v>50</v>
      </c>
      <c r="F145" s="21">
        <v>150</v>
      </c>
      <c r="G145" s="21">
        <v>3.06</v>
      </c>
      <c r="H145" s="21">
        <v>4.8</v>
      </c>
      <c r="I145" s="21">
        <v>20.45</v>
      </c>
      <c r="J145" s="21">
        <v>137.25</v>
      </c>
      <c r="K145" s="22">
        <v>694</v>
      </c>
      <c r="L145" s="21">
        <v>12.8</v>
      </c>
    </row>
    <row r="146" spans="1:12" x14ac:dyDescent="0.3">
      <c r="A146" s="23"/>
      <c r="B146" s="24"/>
      <c r="C146" s="25"/>
      <c r="D146" s="26"/>
      <c r="E146" s="53" t="s">
        <v>65</v>
      </c>
      <c r="F146" s="28">
        <v>100</v>
      </c>
      <c r="G146" s="28">
        <v>17.3</v>
      </c>
      <c r="H146" s="28">
        <v>11.7</v>
      </c>
      <c r="I146" s="28">
        <v>11.8</v>
      </c>
      <c r="J146" s="29">
        <v>222</v>
      </c>
      <c r="K146" s="29">
        <v>404</v>
      </c>
      <c r="L146" s="28">
        <v>25.2</v>
      </c>
    </row>
    <row r="147" spans="1:12" x14ac:dyDescent="0.3">
      <c r="A147" s="23"/>
      <c r="B147" s="24"/>
      <c r="C147" s="25"/>
      <c r="D147" s="30" t="s">
        <v>28</v>
      </c>
      <c r="E147" s="27" t="s">
        <v>52</v>
      </c>
      <c r="F147" s="28">
        <v>200</v>
      </c>
      <c r="G147" s="28">
        <v>3.52</v>
      </c>
      <c r="H147" s="28">
        <v>3.72</v>
      </c>
      <c r="I147" s="28">
        <v>25.49</v>
      </c>
      <c r="J147" s="28">
        <v>145.19999999999999</v>
      </c>
      <c r="K147" s="29">
        <v>382</v>
      </c>
      <c r="L147" s="28">
        <v>10.7</v>
      </c>
    </row>
    <row r="148" spans="1:12" ht="15.75" customHeight="1" x14ac:dyDescent="0.3">
      <c r="A148" s="23"/>
      <c r="B148" s="24"/>
      <c r="C148" s="25"/>
      <c r="D148" s="30" t="s">
        <v>29</v>
      </c>
      <c r="E148" s="27" t="s">
        <v>30</v>
      </c>
      <c r="F148" s="28">
        <v>60</v>
      </c>
      <c r="G148" s="28">
        <v>3.16</v>
      </c>
      <c r="H148" s="28">
        <v>0.4</v>
      </c>
      <c r="I148" s="28">
        <v>19.32</v>
      </c>
      <c r="J148" s="28">
        <v>106.4</v>
      </c>
      <c r="K148" s="29" t="s">
        <v>31</v>
      </c>
      <c r="L148" s="28">
        <v>5.9</v>
      </c>
    </row>
    <row r="149" spans="1:12" x14ac:dyDescent="0.3">
      <c r="A149" s="23"/>
      <c r="B149" s="24"/>
      <c r="C149" s="25"/>
      <c r="D149" s="30" t="s">
        <v>32</v>
      </c>
      <c r="E149" s="27" t="s">
        <v>66</v>
      </c>
      <c r="F149" s="28">
        <v>60</v>
      </c>
      <c r="G149" s="28">
        <v>0.48</v>
      </c>
      <c r="H149" s="28">
        <v>0.06</v>
      </c>
      <c r="I149" s="28">
        <v>1.56</v>
      </c>
      <c r="J149" s="28">
        <v>8.4</v>
      </c>
      <c r="K149" s="29">
        <v>12</v>
      </c>
      <c r="L149" s="28">
        <v>9.8000000000000007</v>
      </c>
    </row>
    <row r="150" spans="1:12" x14ac:dyDescent="0.3">
      <c r="A150" s="23"/>
      <c r="B150" s="24"/>
      <c r="C150" s="25"/>
      <c r="D150" s="26"/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31"/>
      <c r="B152" s="32"/>
      <c r="C152" s="33"/>
      <c r="D152" s="34" t="s">
        <v>33</v>
      </c>
      <c r="E152" s="35"/>
      <c r="F152" s="36">
        <f>SUM(F145:F151)</f>
        <v>570</v>
      </c>
      <c r="G152" s="36">
        <f>SUM(G145:G151)</f>
        <v>27.52</v>
      </c>
      <c r="H152" s="36">
        <f>SUM(H145:H151)</f>
        <v>20.679999999999996</v>
      </c>
      <c r="I152" s="36">
        <f>SUM(I145:I151)</f>
        <v>78.62</v>
      </c>
      <c r="J152" s="36">
        <f>SUM(J145:J151)</f>
        <v>619.25</v>
      </c>
      <c r="K152" s="37"/>
      <c r="L152" s="36">
        <f>SUM(L145:L151)</f>
        <v>64.400000000000006</v>
      </c>
    </row>
    <row r="153" spans="1:12" x14ac:dyDescent="0.3">
      <c r="A153" s="38">
        <f>A145</f>
        <v>2</v>
      </c>
      <c r="B153" s="39">
        <f>B145</f>
        <v>3</v>
      </c>
      <c r="C153" s="40" t="s">
        <v>34</v>
      </c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23"/>
      <c r="B154" s="24"/>
      <c r="C154" s="25"/>
      <c r="D154" s="30" t="s">
        <v>36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30" t="s">
        <v>37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30" t="s">
        <v>38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23"/>
      <c r="B157" s="24"/>
      <c r="C157" s="25"/>
      <c r="D157" s="30" t="s">
        <v>39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3">
      <c r="A158" s="23"/>
      <c r="B158" s="24"/>
      <c r="C158" s="25"/>
      <c r="D158" s="30" t="s">
        <v>40</v>
      </c>
      <c r="E158" s="27"/>
      <c r="F158" s="28"/>
      <c r="G158" s="28"/>
      <c r="H158" s="28"/>
      <c r="I158" s="28"/>
      <c r="J158" s="28"/>
      <c r="K158" s="29"/>
      <c r="L158" s="28"/>
    </row>
    <row r="159" spans="1:12" x14ac:dyDescent="0.3">
      <c r="A159" s="23"/>
      <c r="B159" s="24"/>
      <c r="C159" s="25"/>
      <c r="D159" s="30" t="s">
        <v>41</v>
      </c>
      <c r="E159" s="27"/>
      <c r="F159" s="28"/>
      <c r="G159" s="28"/>
      <c r="H159" s="28"/>
      <c r="I159" s="28"/>
      <c r="J159" s="28"/>
      <c r="K159" s="29"/>
      <c r="L159" s="28"/>
    </row>
    <row r="160" spans="1:12" x14ac:dyDescent="0.3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x14ac:dyDescent="0.3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3">
      <c r="A162" s="31"/>
      <c r="B162" s="32"/>
      <c r="C162" s="33"/>
      <c r="D162" s="34" t="s">
        <v>33</v>
      </c>
      <c r="E162" s="35"/>
      <c r="F162" s="36">
        <f>SUM(F153:F161)</f>
        <v>0</v>
      </c>
      <c r="G162" s="36">
        <f>SUM(G153:G161)</f>
        <v>0</v>
      </c>
      <c r="H162" s="36">
        <f>SUM(H153:H161)</f>
        <v>0</v>
      </c>
      <c r="I162" s="36">
        <f>SUM(I153:I161)</f>
        <v>0</v>
      </c>
      <c r="J162" s="36">
        <f>SUM(J153:J161)</f>
        <v>0</v>
      </c>
      <c r="K162" s="37"/>
      <c r="L162" s="36">
        <f>SUM(L153:L161)</f>
        <v>0</v>
      </c>
    </row>
    <row r="163" spans="1:12" ht="15.75" customHeight="1" x14ac:dyDescent="0.3">
      <c r="A163" s="41">
        <f>A145</f>
        <v>2</v>
      </c>
      <c r="B163" s="42">
        <f>B145</f>
        <v>3</v>
      </c>
      <c r="C163" s="54" t="s">
        <v>42</v>
      </c>
      <c r="D163" s="54"/>
      <c r="E163" s="43"/>
      <c r="F163" s="44">
        <f>F152+F162</f>
        <v>570</v>
      </c>
      <c r="G163" s="44">
        <f>G152+G162</f>
        <v>27.52</v>
      </c>
      <c r="H163" s="44">
        <f>H152+H162</f>
        <v>20.679999999999996</v>
      </c>
      <c r="I163" s="44">
        <f>I152+I162</f>
        <v>78.62</v>
      </c>
      <c r="J163" s="44">
        <f>J152+J162</f>
        <v>619.25</v>
      </c>
      <c r="K163" s="44"/>
      <c r="L163" s="44">
        <f>L152+L162</f>
        <v>64.400000000000006</v>
      </c>
    </row>
    <row r="164" spans="1:12" x14ac:dyDescent="0.3">
      <c r="A164" s="16">
        <v>2</v>
      </c>
      <c r="B164" s="17">
        <v>4</v>
      </c>
      <c r="C164" s="18" t="s">
        <v>24</v>
      </c>
      <c r="D164" s="19" t="s">
        <v>25</v>
      </c>
      <c r="E164" s="20" t="s">
        <v>67</v>
      </c>
      <c r="F164" s="21">
        <v>200</v>
      </c>
      <c r="G164" s="21">
        <v>9</v>
      </c>
      <c r="H164" s="21">
        <v>7.5</v>
      </c>
      <c r="I164" s="21">
        <v>7.36</v>
      </c>
      <c r="J164" s="21">
        <v>255</v>
      </c>
      <c r="K164" s="22">
        <v>336</v>
      </c>
      <c r="L164" s="21">
        <v>42.12</v>
      </c>
    </row>
    <row r="165" spans="1:12" x14ac:dyDescent="0.3">
      <c r="A165" s="23"/>
      <c r="B165" s="24"/>
      <c r="C165" s="25"/>
      <c r="D165" s="26"/>
      <c r="E165" s="27"/>
      <c r="F165" s="28"/>
      <c r="G165" s="28"/>
      <c r="H165" s="28"/>
      <c r="I165" s="28"/>
      <c r="J165" s="28"/>
      <c r="K165" s="29"/>
      <c r="L165" s="28"/>
    </row>
    <row r="166" spans="1:12" x14ac:dyDescent="0.3">
      <c r="A166" s="23"/>
      <c r="B166" s="24"/>
      <c r="C166" s="25"/>
      <c r="D166" s="30" t="s">
        <v>28</v>
      </c>
      <c r="E166" s="27" t="s">
        <v>57</v>
      </c>
      <c r="F166" s="28">
        <v>200</v>
      </c>
      <c r="G166" s="28">
        <v>1.8</v>
      </c>
      <c r="H166" s="28">
        <v>0.2</v>
      </c>
      <c r="I166" s="28">
        <v>3.4</v>
      </c>
      <c r="J166" s="28">
        <v>86</v>
      </c>
      <c r="K166" s="29">
        <v>407</v>
      </c>
      <c r="L166" s="28">
        <v>24.15</v>
      </c>
    </row>
    <row r="167" spans="1:12" x14ac:dyDescent="0.3">
      <c r="A167" s="23"/>
      <c r="B167" s="24"/>
      <c r="C167" s="25"/>
      <c r="D167" s="30" t="s">
        <v>29</v>
      </c>
      <c r="E167" s="27" t="s">
        <v>30</v>
      </c>
      <c r="F167" s="28">
        <v>60</v>
      </c>
      <c r="G167" s="28">
        <v>3.16</v>
      </c>
      <c r="H167" s="28">
        <v>0.4</v>
      </c>
      <c r="I167" s="28">
        <v>19.32</v>
      </c>
      <c r="J167" s="28">
        <v>106.4</v>
      </c>
      <c r="K167" s="29" t="s">
        <v>31</v>
      </c>
      <c r="L167" s="28">
        <v>5.9</v>
      </c>
    </row>
    <row r="168" spans="1:12" x14ac:dyDescent="0.3">
      <c r="A168" s="23"/>
      <c r="B168" s="24"/>
      <c r="C168" s="25"/>
      <c r="D168" s="30" t="s">
        <v>32</v>
      </c>
      <c r="E168" s="27" t="s">
        <v>53</v>
      </c>
      <c r="F168" s="28">
        <v>120</v>
      </c>
      <c r="G168" s="28">
        <v>0.6</v>
      </c>
      <c r="H168" s="28">
        <v>0.6</v>
      </c>
      <c r="I168" s="28">
        <v>14.64</v>
      </c>
      <c r="J168" s="28">
        <v>66.34</v>
      </c>
      <c r="K168" s="29">
        <v>338</v>
      </c>
      <c r="L168" s="28">
        <v>19.2</v>
      </c>
    </row>
    <row r="169" spans="1:12" x14ac:dyDescent="0.3">
      <c r="A169" s="23"/>
      <c r="B169" s="24"/>
      <c r="C169" s="25"/>
      <c r="D169" s="26"/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26"/>
      <c r="E170" s="27"/>
      <c r="F170" s="28"/>
      <c r="G170" s="28"/>
      <c r="H170" s="28"/>
      <c r="I170" s="28"/>
      <c r="J170" s="28"/>
      <c r="K170" s="29"/>
      <c r="L170" s="28"/>
    </row>
    <row r="171" spans="1:12" x14ac:dyDescent="0.3">
      <c r="A171" s="31"/>
      <c r="B171" s="32"/>
      <c r="C171" s="33"/>
      <c r="D171" s="34" t="s">
        <v>33</v>
      </c>
      <c r="E171" s="35"/>
      <c r="F171" s="36">
        <f>SUM(F164:F170)</f>
        <v>580</v>
      </c>
      <c r="G171" s="36">
        <f>SUM(G164:G170)</f>
        <v>14.56</v>
      </c>
      <c r="H171" s="36">
        <f>SUM(H164:H170)</f>
        <v>8.6999999999999993</v>
      </c>
      <c r="I171" s="36">
        <f>SUM(I164:I170)</f>
        <v>44.72</v>
      </c>
      <c r="J171" s="36">
        <f>SUM(J164:J170)</f>
        <v>513.74</v>
      </c>
      <c r="K171" s="37"/>
      <c r="L171" s="36">
        <f>SUM(L164:L170)</f>
        <v>91.37</v>
      </c>
    </row>
    <row r="172" spans="1:12" x14ac:dyDescent="0.3">
      <c r="A172" s="38">
        <f>A164</f>
        <v>2</v>
      </c>
      <c r="B172" s="39">
        <f>B164</f>
        <v>4</v>
      </c>
      <c r="C172" s="40" t="s">
        <v>34</v>
      </c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30" t="s">
        <v>36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30" t="s">
        <v>37</v>
      </c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23"/>
      <c r="B175" s="24"/>
      <c r="C175" s="25"/>
      <c r="D175" s="30" t="s">
        <v>38</v>
      </c>
      <c r="E175" s="27"/>
      <c r="F175" s="28"/>
      <c r="G175" s="28"/>
      <c r="H175" s="28"/>
      <c r="I175" s="28"/>
      <c r="J175" s="28"/>
      <c r="K175" s="29"/>
      <c r="L175" s="28"/>
    </row>
    <row r="176" spans="1:12" x14ac:dyDescent="0.3">
      <c r="A176" s="23"/>
      <c r="B176" s="24"/>
      <c r="C176" s="25"/>
      <c r="D176" s="30" t="s">
        <v>39</v>
      </c>
      <c r="E176" s="27"/>
      <c r="F176" s="28"/>
      <c r="G176" s="28"/>
      <c r="H176" s="28"/>
      <c r="I176" s="28"/>
      <c r="J176" s="28"/>
      <c r="K176" s="29"/>
      <c r="L176" s="28"/>
    </row>
    <row r="177" spans="1:12" x14ac:dyDescent="0.3">
      <c r="A177" s="23"/>
      <c r="B177" s="24"/>
      <c r="C177" s="25"/>
      <c r="D177" s="30" t="s">
        <v>40</v>
      </c>
      <c r="E177" s="27"/>
      <c r="F177" s="28"/>
      <c r="G177" s="28"/>
      <c r="H177" s="28"/>
      <c r="I177" s="28"/>
      <c r="J177" s="28"/>
      <c r="K177" s="29"/>
      <c r="L177" s="28"/>
    </row>
    <row r="178" spans="1:12" x14ac:dyDescent="0.3">
      <c r="A178" s="23"/>
      <c r="B178" s="24"/>
      <c r="C178" s="25"/>
      <c r="D178" s="30" t="s">
        <v>41</v>
      </c>
      <c r="E178" s="27"/>
      <c r="F178" s="28"/>
      <c r="G178" s="28"/>
      <c r="H178" s="28"/>
      <c r="I178" s="28"/>
      <c r="J178" s="28"/>
      <c r="K178" s="29"/>
      <c r="L178" s="28"/>
    </row>
    <row r="179" spans="1:12" x14ac:dyDescent="0.3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x14ac:dyDescent="0.3">
      <c r="A180" s="23"/>
      <c r="B180" s="24"/>
      <c r="C180" s="25"/>
      <c r="D180" s="26"/>
      <c r="E180" s="27"/>
      <c r="F180" s="28"/>
      <c r="G180" s="28"/>
      <c r="H180" s="28"/>
      <c r="I180" s="28"/>
      <c r="J180" s="28"/>
      <c r="K180" s="29"/>
      <c r="L180" s="28"/>
    </row>
    <row r="181" spans="1:12" x14ac:dyDescent="0.3">
      <c r="A181" s="31"/>
      <c r="B181" s="32"/>
      <c r="C181" s="33"/>
      <c r="D181" s="34" t="s">
        <v>33</v>
      </c>
      <c r="E181" s="35"/>
      <c r="F181" s="36">
        <f>SUM(F172:F180)</f>
        <v>0</v>
      </c>
      <c r="G181" s="36">
        <f>SUM(G172:G180)</f>
        <v>0</v>
      </c>
      <c r="H181" s="36">
        <f>SUM(H172:H180)</f>
        <v>0</v>
      </c>
      <c r="I181" s="36">
        <f>SUM(I172:I180)</f>
        <v>0</v>
      </c>
      <c r="J181" s="36">
        <f>SUM(J172:J180)</f>
        <v>0</v>
      </c>
      <c r="K181" s="37"/>
      <c r="L181" s="36">
        <f>SUM(L172:L180)</f>
        <v>0</v>
      </c>
    </row>
    <row r="182" spans="1:12" ht="15.75" customHeight="1" x14ac:dyDescent="0.3">
      <c r="A182" s="41">
        <f>A164</f>
        <v>2</v>
      </c>
      <c r="B182" s="42">
        <f>B164</f>
        <v>4</v>
      </c>
      <c r="C182" s="54" t="s">
        <v>42</v>
      </c>
      <c r="D182" s="54"/>
      <c r="E182" s="43"/>
      <c r="F182" s="44">
        <f>F171+F181</f>
        <v>580</v>
      </c>
      <c r="G182" s="44">
        <f>G171+G181</f>
        <v>14.56</v>
      </c>
      <c r="H182" s="44">
        <f>H171+H181</f>
        <v>8.6999999999999993</v>
      </c>
      <c r="I182" s="44">
        <f>I171+I181</f>
        <v>44.72</v>
      </c>
      <c r="J182" s="44">
        <f>J171+J181</f>
        <v>513.74</v>
      </c>
      <c r="K182" s="44"/>
      <c r="L182" s="44">
        <f>L171+L181</f>
        <v>91.37</v>
      </c>
    </row>
    <row r="183" spans="1:12" x14ac:dyDescent="0.3">
      <c r="A183" s="16">
        <v>2</v>
      </c>
      <c r="B183" s="17">
        <v>5</v>
      </c>
      <c r="C183" s="18" t="s">
        <v>24</v>
      </c>
      <c r="D183" s="19" t="s">
        <v>25</v>
      </c>
      <c r="E183" s="20" t="s">
        <v>62</v>
      </c>
      <c r="F183" s="21">
        <v>150</v>
      </c>
      <c r="G183" s="21">
        <v>8.625</v>
      </c>
      <c r="H183" s="21">
        <v>6.09</v>
      </c>
      <c r="I183" s="21">
        <v>38.64</v>
      </c>
      <c r="J183" s="21">
        <v>243.75</v>
      </c>
      <c r="K183" s="22">
        <v>302</v>
      </c>
      <c r="L183" s="21">
        <v>7.2</v>
      </c>
    </row>
    <row r="184" spans="1:12" x14ac:dyDescent="0.3">
      <c r="A184" s="23"/>
      <c r="B184" s="24"/>
      <c r="C184" s="25"/>
      <c r="D184" s="26"/>
      <c r="E184" s="27" t="s">
        <v>68</v>
      </c>
      <c r="F184" s="28">
        <v>80</v>
      </c>
      <c r="G184" s="28">
        <v>11.78</v>
      </c>
      <c r="H184" s="28">
        <v>12.91</v>
      </c>
      <c r="I184" s="28">
        <v>14.9</v>
      </c>
      <c r="J184" s="28">
        <v>223</v>
      </c>
      <c r="K184" s="29">
        <v>286</v>
      </c>
      <c r="L184" s="28">
        <v>33.520000000000003</v>
      </c>
    </row>
    <row r="185" spans="1:12" x14ac:dyDescent="0.3">
      <c r="A185" s="23"/>
      <c r="B185" s="24"/>
      <c r="C185" s="25"/>
      <c r="D185" s="30" t="s">
        <v>28</v>
      </c>
      <c r="E185" s="27" t="s">
        <v>48</v>
      </c>
      <c r="F185" s="28">
        <v>200</v>
      </c>
      <c r="G185" s="28">
        <v>7.0000000000000007E-2</v>
      </c>
      <c r="H185" s="28">
        <v>0.02</v>
      </c>
      <c r="I185" s="28">
        <v>15</v>
      </c>
      <c r="J185" s="28">
        <v>60.46</v>
      </c>
      <c r="K185" s="29">
        <v>1009</v>
      </c>
      <c r="L185" s="28">
        <v>3.75</v>
      </c>
    </row>
    <row r="186" spans="1:12" x14ac:dyDescent="0.3">
      <c r="A186" s="23"/>
      <c r="B186" s="24"/>
      <c r="C186" s="25"/>
      <c r="D186" s="30" t="s">
        <v>29</v>
      </c>
      <c r="E186" s="27" t="s">
        <v>30</v>
      </c>
      <c r="F186" s="28">
        <v>60</v>
      </c>
      <c r="G186" s="28">
        <v>3.16</v>
      </c>
      <c r="H186" s="28">
        <v>0.4</v>
      </c>
      <c r="I186" s="28">
        <v>19.32</v>
      </c>
      <c r="J186" s="28">
        <v>106.4</v>
      </c>
      <c r="K186" s="29" t="s">
        <v>31</v>
      </c>
      <c r="L186" s="28">
        <v>5.9</v>
      </c>
    </row>
    <row r="187" spans="1:12" x14ac:dyDescent="0.3">
      <c r="A187" s="23"/>
      <c r="B187" s="24"/>
      <c r="C187" s="25"/>
      <c r="D187" s="30"/>
      <c r="E187" s="27" t="s">
        <v>69</v>
      </c>
      <c r="F187" s="28">
        <v>60</v>
      </c>
      <c r="G187" s="28">
        <v>3.38</v>
      </c>
      <c r="H187" s="28">
        <v>3.77</v>
      </c>
      <c r="I187" s="28">
        <v>35.79</v>
      </c>
      <c r="J187" s="28">
        <v>190.17</v>
      </c>
      <c r="K187" s="29"/>
      <c r="L187" s="28">
        <v>8.4499999999999993</v>
      </c>
    </row>
    <row r="188" spans="1:12" x14ac:dyDescent="0.3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">
      <c r="A189" s="23"/>
      <c r="B189" s="24"/>
      <c r="C189" s="25"/>
      <c r="D189" s="26"/>
      <c r="E189" s="27" t="s">
        <v>27</v>
      </c>
      <c r="F189" s="28">
        <v>40</v>
      </c>
      <c r="G189" s="28">
        <v>5.0999999999999996</v>
      </c>
      <c r="H189" s="28">
        <v>4.5999999999999996</v>
      </c>
      <c r="I189" s="28">
        <v>0.3</v>
      </c>
      <c r="J189" s="28">
        <v>63</v>
      </c>
      <c r="K189" s="29">
        <v>209</v>
      </c>
      <c r="L189" s="28">
        <v>8.8000000000000007</v>
      </c>
    </row>
    <row r="190" spans="1:12" x14ac:dyDescent="0.3">
      <c r="A190" s="23"/>
      <c r="B190" s="24"/>
      <c r="C190" s="25"/>
      <c r="D190" s="26"/>
      <c r="E190" s="27"/>
      <c r="F190" s="28"/>
      <c r="G190" s="28"/>
      <c r="H190" s="28"/>
      <c r="I190" s="28"/>
      <c r="J190" s="28"/>
      <c r="K190" s="29"/>
      <c r="L190" s="28"/>
    </row>
    <row r="191" spans="1:12" ht="15.75" customHeight="1" x14ac:dyDescent="0.3">
      <c r="A191" s="31"/>
      <c r="B191" s="32"/>
      <c r="C191" s="33"/>
      <c r="D191" s="34" t="s">
        <v>33</v>
      </c>
      <c r="E191" s="35"/>
      <c r="F191" s="36">
        <f>SUM(F183:F190)</f>
        <v>590</v>
      </c>
      <c r="G191" s="36">
        <f>SUM(G183:G190)</f>
        <v>32.115000000000002</v>
      </c>
      <c r="H191" s="36">
        <f>SUM(H183:H190)</f>
        <v>27.79</v>
      </c>
      <c r="I191" s="36">
        <f>SUM(I183:I190)</f>
        <v>123.94999999999997</v>
      </c>
      <c r="J191" s="36">
        <f>SUM(J183:J190)</f>
        <v>886.78</v>
      </c>
      <c r="K191" s="37"/>
      <c r="L191" s="36">
        <f>SUM(L183:L190)</f>
        <v>67.62</v>
      </c>
    </row>
    <row r="192" spans="1:12" x14ac:dyDescent="0.3">
      <c r="A192" s="38">
        <f>A183</f>
        <v>2</v>
      </c>
      <c r="B192" s="39">
        <f>B183</f>
        <v>5</v>
      </c>
      <c r="C192" s="40" t="s">
        <v>34</v>
      </c>
      <c r="D192" s="30" t="s">
        <v>35</v>
      </c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30" t="s">
        <v>36</v>
      </c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23"/>
      <c r="B194" s="24"/>
      <c r="C194" s="25"/>
      <c r="D194" s="30" t="s">
        <v>37</v>
      </c>
      <c r="E194" s="27"/>
      <c r="F194" s="28"/>
      <c r="G194" s="28"/>
      <c r="H194" s="28"/>
      <c r="I194" s="28"/>
      <c r="J194" s="28"/>
      <c r="K194" s="29"/>
      <c r="L194" s="28"/>
    </row>
    <row r="195" spans="1:12" x14ac:dyDescent="0.3">
      <c r="A195" s="23"/>
      <c r="B195" s="24"/>
      <c r="C195" s="25"/>
      <c r="D195" s="30" t="s">
        <v>38</v>
      </c>
      <c r="E195" s="27"/>
      <c r="F195" s="28"/>
      <c r="G195" s="28"/>
      <c r="H195" s="28"/>
      <c r="I195" s="28"/>
      <c r="J195" s="28"/>
      <c r="K195" s="29"/>
      <c r="L195" s="28"/>
    </row>
    <row r="196" spans="1:12" x14ac:dyDescent="0.3">
      <c r="A196" s="23"/>
      <c r="B196" s="24"/>
      <c r="C196" s="25"/>
      <c r="D196" s="30" t="s">
        <v>39</v>
      </c>
      <c r="E196" s="27"/>
      <c r="F196" s="28"/>
      <c r="G196" s="28"/>
      <c r="H196" s="28"/>
      <c r="I196" s="28"/>
      <c r="J196" s="28"/>
      <c r="K196" s="29"/>
      <c r="L196" s="28"/>
    </row>
    <row r="197" spans="1:12" x14ac:dyDescent="0.3">
      <c r="A197" s="23"/>
      <c r="B197" s="24"/>
      <c r="C197" s="25"/>
      <c r="D197" s="30" t="s">
        <v>40</v>
      </c>
      <c r="E197" s="27"/>
      <c r="F197" s="28"/>
      <c r="G197" s="28"/>
      <c r="H197" s="28"/>
      <c r="I197" s="28"/>
      <c r="J197" s="28"/>
      <c r="K197" s="29"/>
      <c r="L197" s="28"/>
    </row>
    <row r="198" spans="1:12" x14ac:dyDescent="0.3">
      <c r="A198" s="23"/>
      <c r="B198" s="24"/>
      <c r="C198" s="25"/>
      <c r="D198" s="30" t="s">
        <v>41</v>
      </c>
      <c r="E198" s="27"/>
      <c r="F198" s="28"/>
      <c r="G198" s="28"/>
      <c r="H198" s="28"/>
      <c r="I198" s="28"/>
      <c r="J198" s="28"/>
      <c r="K198" s="29"/>
      <c r="L198" s="28"/>
    </row>
    <row r="199" spans="1:12" x14ac:dyDescent="0.3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spans="1:12" x14ac:dyDescent="0.3">
      <c r="A200" s="23"/>
      <c r="B200" s="24"/>
      <c r="C200" s="25"/>
      <c r="D200" s="26"/>
      <c r="E200" s="27"/>
      <c r="F200" s="28"/>
      <c r="G200" s="28"/>
      <c r="H200" s="28"/>
      <c r="I200" s="28"/>
      <c r="J200" s="28"/>
      <c r="K200" s="29"/>
      <c r="L200" s="28"/>
    </row>
    <row r="201" spans="1:12" x14ac:dyDescent="0.3">
      <c r="A201" s="31"/>
      <c r="B201" s="32"/>
      <c r="C201" s="33"/>
      <c r="D201" s="34" t="s">
        <v>33</v>
      </c>
      <c r="E201" s="35"/>
      <c r="F201" s="36">
        <f>SUM(F192:F200)</f>
        <v>0</v>
      </c>
      <c r="G201" s="36">
        <f>SUM(G192:G200)</f>
        <v>0</v>
      </c>
      <c r="H201" s="36">
        <f>SUM(H192:H200)</f>
        <v>0</v>
      </c>
      <c r="I201" s="36">
        <f>SUM(I192:I200)</f>
        <v>0</v>
      </c>
      <c r="J201" s="36">
        <f>SUM(J192:J200)</f>
        <v>0</v>
      </c>
      <c r="K201" s="37"/>
      <c r="L201" s="36">
        <f>SUM(L192:L200)</f>
        <v>0</v>
      </c>
    </row>
    <row r="202" spans="1:12" ht="15.75" customHeight="1" x14ac:dyDescent="0.3">
      <c r="A202" s="41">
        <f>A183</f>
        <v>2</v>
      </c>
      <c r="B202" s="42">
        <f>B183</f>
        <v>5</v>
      </c>
      <c r="C202" s="54" t="s">
        <v>42</v>
      </c>
      <c r="D202" s="54"/>
      <c r="E202" s="43"/>
      <c r="F202" s="44">
        <f>F191+F201</f>
        <v>590</v>
      </c>
      <c r="G202" s="44">
        <f>G191+G201</f>
        <v>32.115000000000002</v>
      </c>
      <c r="H202" s="44">
        <f>H191+H201</f>
        <v>27.79</v>
      </c>
      <c r="I202" s="44">
        <f>I191+I201</f>
        <v>123.94999999999997</v>
      </c>
      <c r="J202" s="44">
        <f>J191+J201</f>
        <v>886.78</v>
      </c>
      <c r="K202" s="44"/>
      <c r="L202" s="44">
        <f>L191+L201</f>
        <v>67.62</v>
      </c>
    </row>
    <row r="203" spans="1:12" ht="13.5" customHeight="1" x14ac:dyDescent="0.3">
      <c r="A203" s="48"/>
      <c r="B203" s="49"/>
      <c r="C203" s="55" t="s">
        <v>45</v>
      </c>
      <c r="D203" s="55"/>
      <c r="E203" s="55"/>
      <c r="F203" s="50">
        <f>(F25+F44+F65+F85+F104+F124+F144+F163+F182+F202)/(IF(F25=0,0,1)+IF(F44=0,0,1)+IF(F65=0,0,1)+IF(F85=0,0,1)+IF(F104=0,0,1)+IF(F124=0,0,1)+IF(F144=0,0,1)+IF(F163=0,0,1)+IF(F182=0,0,1)+IF(F202=0,0,1))</f>
        <v>593.29999999999995</v>
      </c>
      <c r="G203" s="50">
        <f>(G25+G44+G65+G85+G104+G124+G144+G163+G182+G202)/(IF(G25=0,0,1)+IF(G44=0,0,1)+IF(G65=0,0,1)+IF(G85=0,0,1)+IF(G104=0,0,1)+IF(G124=0,0,1)+IF(G144=0,0,1)+IF(G163=0,0,1)+IF(G182=0,0,1)+IF(G202=0,0,1))</f>
        <v>26.207999999999998</v>
      </c>
      <c r="H203" s="50">
        <f>(H25+H44+H65+H85+H104+H124+H144+H163+H182+H202)/(IF(H25=0,0,1)+IF(H44=0,0,1)+IF(H65=0,0,1)+IF(H85=0,0,1)+IF(H104=0,0,1)+IF(H124=0,0,1)+IF(H144=0,0,1)+IF(H163=0,0,1)+IF(H182=0,0,1)+IF(H202=0,0,1))</f>
        <v>19.522999999999996</v>
      </c>
      <c r="I203" s="50">
        <f>(I25+I44+I65+I85+I104+I124+I144+I163+I182+I202)/(IF(I25=0,0,1)+IF(I44=0,0,1)+IF(I65=0,0,1)+IF(I85=0,0,1)+IF(I104=0,0,1)+IF(I124=0,0,1)+IF(I144=0,0,1)+IF(I163=0,0,1)+IF(I182=0,0,1)+IF(I202=0,0,1))</f>
        <v>89.006</v>
      </c>
      <c r="J203" s="50">
        <f>(J25+J44+J65+J85+J104+J124+J144+J163+J182+J202)/(IF(J25=0,0,1)+IF(J44=0,0,1)+IF(J65=0,0,1)+IF(J85=0,0,1)+IF(J104=0,0,1)+IF(J124=0,0,1)+IF(J144=0,0,1)+IF(J163=0,0,1)+IF(J182=0,0,1)+IF(J202=0,0,1))</f>
        <v>649.98699999999997</v>
      </c>
      <c r="K203" s="50"/>
      <c r="L203" s="50">
        <f>(L25+L44+L65+L85+L104+L124+L144+L163+L182+L202)/(IF(L25=0,0,1)+IF(L44=0,0,1)+IF(L65=0,0,1)+IF(L85=0,0,1)+IF(L104=0,0,1)+IF(L124=0,0,1)+IF(L144=0,0,1)+IF(L163=0,0,1)+IF(L182=0,0,1)+IF(L202=0,0,1))</f>
        <v>74.036000000000001</v>
      </c>
    </row>
  </sheetData>
  <mergeCells count="14">
    <mergeCell ref="C1:E1"/>
    <mergeCell ref="H1:K1"/>
    <mergeCell ref="H2:K2"/>
    <mergeCell ref="C25:D25"/>
    <mergeCell ref="C44:D44"/>
    <mergeCell ref="C163:D163"/>
    <mergeCell ref="C182:D182"/>
    <mergeCell ref="C202:D202"/>
    <mergeCell ref="C203:E203"/>
    <mergeCell ref="C65:D65"/>
    <mergeCell ref="C85:D85"/>
    <mergeCell ref="C104:D104"/>
    <mergeCell ref="C124:D124"/>
    <mergeCell ref="C144:D144"/>
  </mergeCells>
  <pageMargins left="0.7" right="0.7" top="0.75" bottom="0.75" header="0.511811023622047" footer="0.511811023622047"/>
  <pageSetup paperSize="9" scale="73" orientation="landscape" horizontalDpi="300" verticalDpi="300" r:id="rId1"/>
  <rowBreaks count="4" manualBreakCount="4">
    <brk id="44" max="16383" man="1"/>
    <brk id="85" max="16383" man="1"/>
    <brk id="124" max="16383" man="1"/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dcterms:created xsi:type="dcterms:W3CDTF">2022-05-16T14:23:56Z</dcterms:created>
  <dcterms:modified xsi:type="dcterms:W3CDTF">2024-09-09T09:05:40Z</dcterms:modified>
  <dc:language>ru-RU</dc:language>
</cp:coreProperties>
</file>